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<sst xmlns="http://schemas.openxmlformats.org/spreadsheetml/2006/main" count="113" uniqueCount="4">
  <si>
    <t>2020年南召县公开招聘幼儿园教师笔试原始成绩</t>
  </si>
  <si>
    <t>准考证号</t>
  </si>
  <si>
    <t>原始成绩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</si>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</sst>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97"/>
  <sheetViews>
    <sheetView tabSelected="1" workbookViewId="0">
      <selection activeCell="A3" sqref="A3:B3"/>
    </sheetView>
  </sheetViews>
  <sheetFormatPr defaultColWidth="8.88888888888889" defaultRowHeight="15.6" outlineLevelCol="1"/>
  <cols>
    <col min="1" max="1" width="34.6666666666667" style="1" customWidth="1"/>
    <col min="2" max="2" width="37.6666666666667" style="1" customWidth="1"/>
  </cols>
  <sheetData>
    <row r="1" ht="14.4" spans="1:2">
      <c r="A1" s="2" t="s">
        <v>0</v>
      </c>
      <c r="B1" s="2"/>
    </row>
    <row r="2" spans="1:2">
      <c r="A2" s="2"/>
      <c r="B2" s="2"/>
    </row>
    <row r="3" spans="1:2">
      <c r="A3" s="3" t="s">
        <v>1</v>
      </c>
      <c r="B3" s="3" t="s">
        <v>2</v>
      </c>
    </row>
    <row r="4" spans="1:2">
      <c r="A4" s="4" t="str">
        <f>"2020088501"</f>
        <v>2020088501</v>
      </c>
      <c r="B4" s="4">
        <v>63</v>
      </c>
    </row>
    <row r="5" spans="1:2">
      <c r="A5" s="4" t="str">
        <f>"2020088502"</f>
        <v>2020088502</v>
      </c>
      <c r="B5" s="4">
        <v>64.8</v>
      </c>
    </row>
    <row r="6" spans="1:2">
      <c r="A6" s="4" t="str">
        <f>"2020088503"</f>
        <v>2020088503</v>
      </c>
      <c r="B6" s="4">
        <v>50.9</v>
      </c>
    </row>
    <row r="7" spans="1:2">
      <c r="A7" s="4" t="str">
        <f>"2020088504"</f>
        <v>2020088504</v>
      </c>
      <c r="B7" s="4">
        <v>64.1</v>
      </c>
    </row>
    <row r="8" spans="1:2">
      <c r="A8" s="4" t="str">
        <f>"2020088505"</f>
        <v>2020088505</v>
      </c>
      <c r="B8" s="4">
        <v>53.2</v>
      </c>
    </row>
    <row r="9" spans="1:2">
      <c r="A9" s="4" t="str">
        <f>"2020088506"</f>
        <v>2020088506</v>
      </c>
      <c r="B9" s="4">
        <v>48.8</v>
      </c>
    </row>
    <row r="10" spans="1:2">
      <c r="A10" s="4" t="str">
        <f>"2020088507"</f>
        <v>2020088507</v>
      </c>
      <c r="B10" s="4" t="s">
        <v>3</v>
      </c>
    </row>
    <row r="11" spans="1:2">
      <c r="A11" s="4" t="str">
        <f>"2020088508"</f>
        <v>2020088508</v>
      </c>
      <c r="B11" s="4" t="s">
        <v>3</v>
      </c>
    </row>
    <row r="12" spans="1:2">
      <c r="A12" s="4" t="str">
        <f>"2020088509"</f>
        <v>2020088509</v>
      </c>
      <c r="B12" s="4" t="s">
        <v>3</v>
      </c>
    </row>
    <row r="13" spans="1:2">
      <c r="A13" s="4" t="str">
        <f>"2020088510"</f>
        <v>2020088510</v>
      </c>
      <c r="B13" s="4" t="s">
        <v>3</v>
      </c>
    </row>
    <row r="14" spans="1:2">
      <c r="A14" s="4" t="str">
        <f>"2020088511"</f>
        <v>2020088511</v>
      </c>
      <c r="B14" s="4">
        <v>45.2</v>
      </c>
    </row>
    <row r="15" spans="1:2">
      <c r="A15" s="4" t="str">
        <f>"2020088512"</f>
        <v>2020088512</v>
      </c>
      <c r="B15" s="4" t="s">
        <v>3</v>
      </c>
    </row>
    <row r="16" spans="1:2">
      <c r="A16" s="4" t="str">
        <f>"2020088513"</f>
        <v>2020088513</v>
      </c>
      <c r="B16" s="4" t="s">
        <v>3</v>
      </c>
    </row>
    <row r="17" spans="1:2">
      <c r="A17" s="4" t="str">
        <f>"2020088514"</f>
        <v>2020088514</v>
      </c>
      <c r="B17" s="4" t="s">
        <v>3</v>
      </c>
    </row>
    <row r="18" spans="1:2">
      <c r="A18" s="4" t="str">
        <f>"2020088515"</f>
        <v>2020088515</v>
      </c>
      <c r="B18" s="4" t="s">
        <v>3</v>
      </c>
    </row>
    <row r="19" spans="1:2">
      <c r="A19" s="4" t="str">
        <f>"2020088516"</f>
        <v>2020088516</v>
      </c>
      <c r="B19" s="4">
        <v>52.1</v>
      </c>
    </row>
    <row r="20" spans="1:2">
      <c r="A20" s="4" t="str">
        <f>"2020088517"</f>
        <v>2020088517</v>
      </c>
      <c r="B20" s="4" t="s">
        <v>3</v>
      </c>
    </row>
    <row r="21" spans="1:2">
      <c r="A21" s="4" t="str">
        <f>"2020088518"</f>
        <v>2020088518</v>
      </c>
      <c r="B21" s="4" t="s">
        <v>3</v>
      </c>
    </row>
    <row r="22" spans="1:2">
      <c r="A22" s="4" t="str">
        <f>"2020088519"</f>
        <v>2020088519</v>
      </c>
      <c r="B22" s="4">
        <v>60.2</v>
      </c>
    </row>
    <row r="23" spans="1:2">
      <c r="A23" s="4" t="str">
        <f>"2020088520"</f>
        <v>2020088520</v>
      </c>
      <c r="B23" s="4">
        <v>47.6</v>
      </c>
    </row>
    <row r="24" spans="1:2">
      <c r="A24" s="4" t="str">
        <f>"2020088521"</f>
        <v>2020088521</v>
      </c>
      <c r="B24" s="4">
        <v>63.7</v>
      </c>
    </row>
    <row r="25" spans="1:2">
      <c r="A25" s="4" t="str">
        <f>"2020088522"</f>
        <v>2020088522</v>
      </c>
      <c r="B25" s="4">
        <v>60.1</v>
      </c>
    </row>
    <row r="26" spans="1:2">
      <c r="A26" s="4" t="str">
        <f>"2020088523"</f>
        <v>2020088523</v>
      </c>
      <c r="B26" s="4" t="s">
        <v>3</v>
      </c>
    </row>
    <row r="27" spans="1:2">
      <c r="A27" s="4" t="str">
        <f>"2020088524"</f>
        <v>2020088524</v>
      </c>
      <c r="B27" s="4" t="s">
        <v>3</v>
      </c>
    </row>
    <row r="28" spans="1:2">
      <c r="A28" s="4" t="str">
        <f>"2020088525"</f>
        <v>2020088525</v>
      </c>
      <c r="B28" s="4">
        <v>47.8</v>
      </c>
    </row>
    <row r="29" spans="1:2">
      <c r="A29" s="4" t="str">
        <f>"2020088526"</f>
        <v>2020088526</v>
      </c>
      <c r="B29" s="4">
        <v>46.2</v>
      </c>
    </row>
    <row r="30" spans="1:2">
      <c r="A30" s="4" t="str">
        <f>"2020088527"</f>
        <v>2020088527</v>
      </c>
      <c r="B30" s="4">
        <v>58.6</v>
      </c>
    </row>
    <row r="31" spans="1:2">
      <c r="A31" s="4" t="str">
        <f>"2020088528"</f>
        <v>2020088528</v>
      </c>
      <c r="B31" s="4" t="s">
        <v>3</v>
      </c>
    </row>
    <row r="32" spans="1:2">
      <c r="A32" s="4" t="str">
        <f>"2020088529"</f>
        <v>2020088529</v>
      </c>
      <c r="B32" s="4">
        <v>49.6</v>
      </c>
    </row>
    <row r="33" spans="1:2">
      <c r="A33" s="4" t="str">
        <f>"2020088530"</f>
        <v>2020088530</v>
      </c>
      <c r="B33" s="4" t="s">
        <v>3</v>
      </c>
    </row>
    <row r="34" spans="1:2">
      <c r="A34" s="4" t="str">
        <f>"2020088601"</f>
        <v>2020088601</v>
      </c>
      <c r="B34" s="4">
        <v>63.9</v>
      </c>
    </row>
    <row r="35" spans="1:2">
      <c r="A35" s="4" t="str">
        <f>"2020088602"</f>
        <v>2020088602</v>
      </c>
      <c r="B35" s="4">
        <v>49.4</v>
      </c>
    </row>
    <row r="36" spans="1:2">
      <c r="A36" s="4" t="str">
        <f>"2020088603"</f>
        <v>2020088603</v>
      </c>
      <c r="B36" s="4">
        <v>59.3</v>
      </c>
    </row>
    <row r="37" spans="1:2">
      <c r="A37" s="4" t="str">
        <f>"2020088604"</f>
        <v>2020088604</v>
      </c>
      <c r="B37" s="4">
        <v>62.1</v>
      </c>
    </row>
    <row r="38" spans="1:2">
      <c r="A38" s="4" t="str">
        <f>"2020088605"</f>
        <v>2020088605</v>
      </c>
      <c r="B38" s="4">
        <v>52.5</v>
      </c>
    </row>
    <row r="39" spans="1:2">
      <c r="A39" s="4" t="str">
        <f>"2020088606"</f>
        <v>2020088606</v>
      </c>
      <c r="B39" s="4" t="s">
        <v>3</v>
      </c>
    </row>
    <row r="40" spans="1:2">
      <c r="A40" s="4" t="str">
        <f>"2020088607"</f>
        <v>2020088607</v>
      </c>
      <c r="B40" s="4">
        <v>61.4</v>
      </c>
    </row>
    <row r="41" spans="1:2">
      <c r="A41" s="4" t="str">
        <f>"2020088608"</f>
        <v>2020088608</v>
      </c>
      <c r="B41" s="4" t="s">
        <v>3</v>
      </c>
    </row>
    <row r="42" spans="1:2">
      <c r="A42" s="4" t="str">
        <f>"2020088609"</f>
        <v>2020088609</v>
      </c>
      <c r="B42" s="4" t="s">
        <v>3</v>
      </c>
    </row>
    <row r="43" spans="1:2">
      <c r="A43" s="4" t="str">
        <f>"2020088610"</f>
        <v>2020088610</v>
      </c>
      <c r="B43" s="4" t="s">
        <v>3</v>
      </c>
    </row>
    <row r="44" spans="1:2">
      <c r="A44" s="4" t="str">
        <f>"2020088611"</f>
        <v>2020088611</v>
      </c>
      <c r="B44" s="4">
        <v>53.3</v>
      </c>
    </row>
    <row r="45" spans="1:2">
      <c r="A45" s="4" t="str">
        <f>"2020088612"</f>
        <v>2020088612</v>
      </c>
      <c r="B45" s="4" t="s">
        <v>3</v>
      </c>
    </row>
    <row r="46" spans="1:2">
      <c r="A46" s="4" t="str">
        <f>"2020088613"</f>
        <v>2020088613</v>
      </c>
      <c r="B46" s="4" t="s">
        <v>3</v>
      </c>
    </row>
    <row r="47" spans="1:2">
      <c r="A47" s="4" t="str">
        <f>"2020088614"</f>
        <v>2020088614</v>
      </c>
      <c r="B47" s="4">
        <v>56.3</v>
      </c>
    </row>
    <row r="48" spans="1:2">
      <c r="A48" s="4" t="str">
        <f>"2020088615"</f>
        <v>2020088615</v>
      </c>
      <c r="B48" s="4">
        <v>55.9</v>
      </c>
    </row>
    <row r="49" spans="1:2">
      <c r="A49" s="4" t="str">
        <f>"2020088616"</f>
        <v>2020088616</v>
      </c>
      <c r="B49" s="4">
        <v>54.4</v>
      </c>
    </row>
    <row r="50" spans="1:2">
      <c r="A50" s="4" t="str">
        <f>"2020088617"</f>
        <v>2020088617</v>
      </c>
      <c r="B50" s="4" t="s">
        <v>3</v>
      </c>
    </row>
    <row r="51" spans="1:2">
      <c r="A51" s="4" t="str">
        <f>"2020088618"</f>
        <v>2020088618</v>
      </c>
      <c r="B51" s="4">
        <v>57.1</v>
      </c>
    </row>
    <row r="52" spans="1:2">
      <c r="A52" s="4" t="str">
        <f>"2020088619"</f>
        <v>2020088619</v>
      </c>
      <c r="B52" s="4">
        <v>57.3</v>
      </c>
    </row>
    <row r="53" spans="1:2">
      <c r="A53" s="4" t="str">
        <f>"2020088620"</f>
        <v>2020088620</v>
      </c>
      <c r="B53" s="4" t="s">
        <v>3</v>
      </c>
    </row>
    <row r="54" spans="1:2">
      <c r="A54" s="4" t="str">
        <f>"2020088621"</f>
        <v>2020088621</v>
      </c>
      <c r="B54" s="4" t="s">
        <v>3</v>
      </c>
    </row>
    <row r="55" spans="1:2">
      <c r="A55" s="4" t="str">
        <f>"2020088622"</f>
        <v>2020088622</v>
      </c>
      <c r="B55" s="4">
        <v>40.9</v>
      </c>
    </row>
    <row r="56" spans="1:2">
      <c r="A56" s="4" t="str">
        <f>"2020088623"</f>
        <v>2020088623</v>
      </c>
      <c r="B56" s="4" t="s">
        <v>3</v>
      </c>
    </row>
    <row r="57" spans="1:2">
      <c r="A57" s="4" t="str">
        <f>"2020088624"</f>
        <v>2020088624</v>
      </c>
      <c r="B57" s="4">
        <v>62.3</v>
      </c>
    </row>
    <row r="58" spans="1:2">
      <c r="A58" s="4" t="str">
        <f>"2020088625"</f>
        <v>2020088625</v>
      </c>
      <c r="B58" s="4" t="s">
        <v>3</v>
      </c>
    </row>
    <row r="59" spans="1:2">
      <c r="A59" s="4" t="str">
        <f>"2020088626"</f>
        <v>2020088626</v>
      </c>
      <c r="B59" s="4" t="s">
        <v>3</v>
      </c>
    </row>
    <row r="60" spans="1:2">
      <c r="A60" s="4" t="str">
        <f>"2020088627"</f>
        <v>2020088627</v>
      </c>
      <c r="B60" s="4">
        <v>66.2</v>
      </c>
    </row>
    <row r="61" spans="1:2">
      <c r="A61" s="4" t="str">
        <f>"2020088628"</f>
        <v>2020088628</v>
      </c>
      <c r="B61" s="4">
        <v>63.5</v>
      </c>
    </row>
    <row r="62" spans="1:2">
      <c r="A62" s="4" t="str">
        <f>"2020088629"</f>
        <v>2020088629</v>
      </c>
      <c r="B62" s="4">
        <v>57.6</v>
      </c>
    </row>
    <row r="63" spans="1:2">
      <c r="A63" s="4" t="str">
        <f>"2020088630"</f>
        <v>2020088630</v>
      </c>
      <c r="B63" s="4">
        <v>68.1</v>
      </c>
    </row>
    <row r="64" spans="1:2">
      <c r="A64" s="4" t="str">
        <f>"2020088701"</f>
        <v>2020088701</v>
      </c>
      <c r="B64" s="4">
        <v>57.3</v>
      </c>
    </row>
    <row r="65" spans="1:2">
      <c r="A65" s="4" t="str">
        <f>"2020088702"</f>
        <v>2020088702</v>
      </c>
      <c r="B65" s="4">
        <v>65.9</v>
      </c>
    </row>
    <row r="66" spans="1:2">
      <c r="A66" s="4" t="str">
        <f>"2020088703"</f>
        <v>2020088703</v>
      </c>
      <c r="B66" s="4">
        <v>63.1</v>
      </c>
    </row>
    <row r="67" spans="1:2">
      <c r="A67" s="4" t="str">
        <f>"2020088704"</f>
        <v>2020088704</v>
      </c>
      <c r="B67" s="4">
        <v>52.9</v>
      </c>
    </row>
    <row r="68" spans="1:2">
      <c r="A68" s="4" t="str">
        <f>"2020088705"</f>
        <v>2020088705</v>
      </c>
      <c r="B68" s="4">
        <v>67.7</v>
      </c>
    </row>
    <row r="69" spans="1:2">
      <c r="A69" s="4" t="str">
        <f>"2020088706"</f>
        <v>2020088706</v>
      </c>
      <c r="B69" s="4" t="s">
        <v>3</v>
      </c>
    </row>
    <row r="70" spans="1:2">
      <c r="A70" s="4" t="str">
        <f>"2020088707"</f>
        <v>2020088707</v>
      </c>
      <c r="B70" s="4">
        <v>51.5</v>
      </c>
    </row>
    <row r="71" spans="1:2">
      <c r="A71" s="4" t="str">
        <f>"2020088708"</f>
        <v>2020088708</v>
      </c>
      <c r="B71" s="4" t="s">
        <v>3</v>
      </c>
    </row>
    <row r="72" spans="1:2">
      <c r="A72" s="4" t="str">
        <f>"2020088709"</f>
        <v>2020088709</v>
      </c>
      <c r="B72" s="4">
        <v>59.4</v>
      </c>
    </row>
    <row r="73" spans="1:2">
      <c r="A73" s="4" t="str">
        <f>"2020088710"</f>
        <v>2020088710</v>
      </c>
      <c r="B73" s="4" t="s">
        <v>3</v>
      </c>
    </row>
    <row r="74" spans="1:2">
      <c r="A74" s="4" t="str">
        <f>"2020088711"</f>
        <v>2020088711</v>
      </c>
      <c r="B74" s="4">
        <v>62.7</v>
      </c>
    </row>
    <row r="75" spans="1:2">
      <c r="A75" s="4" t="str">
        <f>"2020088712"</f>
        <v>2020088712</v>
      </c>
      <c r="B75" s="4">
        <v>44.4</v>
      </c>
    </row>
    <row r="76" spans="1:2">
      <c r="A76" s="4" t="str">
        <f>"2020088713"</f>
        <v>2020088713</v>
      </c>
      <c r="B76" s="4">
        <v>48.3</v>
      </c>
    </row>
    <row r="77" spans="1:2">
      <c r="A77" s="4" t="str">
        <f>"2020088714"</f>
        <v>2020088714</v>
      </c>
      <c r="B77" s="4">
        <v>55.6</v>
      </c>
    </row>
    <row r="78" spans="1:2">
      <c r="A78" s="4" t="str">
        <f>"2020088715"</f>
        <v>2020088715</v>
      </c>
      <c r="B78" s="4">
        <v>45.8</v>
      </c>
    </row>
    <row r="79" spans="1:2">
      <c r="A79" s="4" t="str">
        <f>"2020088716"</f>
        <v>2020088716</v>
      </c>
      <c r="B79" s="4">
        <v>47.8</v>
      </c>
    </row>
    <row r="80" spans="1:2">
      <c r="A80" s="4" t="str">
        <f>"2020088717"</f>
        <v>2020088717</v>
      </c>
      <c r="B80" s="4" t="s">
        <v>3</v>
      </c>
    </row>
    <row r="81" spans="1:2">
      <c r="A81" s="4" t="str">
        <f>"2020088718"</f>
        <v>2020088718</v>
      </c>
      <c r="B81" s="4">
        <v>56</v>
      </c>
    </row>
    <row r="82" spans="1:2">
      <c r="A82" s="4" t="str">
        <f>"2020088719"</f>
        <v>2020088719</v>
      </c>
      <c r="B82" s="4">
        <v>51.9</v>
      </c>
    </row>
    <row r="83" spans="1:2">
      <c r="A83" s="4" t="str">
        <f>"2020088720"</f>
        <v>2020088720</v>
      </c>
      <c r="B83" s="4" t="s">
        <v>3</v>
      </c>
    </row>
    <row r="84" spans="1:2">
      <c r="A84" s="4" t="str">
        <f>"2020088721"</f>
        <v>2020088721</v>
      </c>
      <c r="B84" s="4" t="s">
        <v>3</v>
      </c>
    </row>
    <row r="85" spans="1:2">
      <c r="A85" s="4" t="str">
        <f>"2020088722"</f>
        <v>2020088722</v>
      </c>
      <c r="B85" s="4">
        <v>51.8</v>
      </c>
    </row>
    <row r="86" spans="1:2">
      <c r="A86" s="4" t="str">
        <f>"2020088723"</f>
        <v>2020088723</v>
      </c>
      <c r="B86" s="4">
        <v>56.9</v>
      </c>
    </row>
    <row r="87" spans="1:2">
      <c r="A87" s="4" t="str">
        <f>"2020088724"</f>
        <v>2020088724</v>
      </c>
      <c r="B87" s="4">
        <v>50</v>
      </c>
    </row>
    <row r="88" spans="1:2">
      <c r="A88" s="4" t="str">
        <f>"2020088725"</f>
        <v>2020088725</v>
      </c>
      <c r="B88" s="4" t="s">
        <v>3</v>
      </c>
    </row>
    <row r="89" spans="1:2">
      <c r="A89" s="4" t="str">
        <f>"2020088726"</f>
        <v>2020088726</v>
      </c>
      <c r="B89" s="4" t="s">
        <v>3</v>
      </c>
    </row>
    <row r="90" spans="1:2">
      <c r="A90" s="4" t="str">
        <f>"2020088727"</f>
        <v>2020088727</v>
      </c>
      <c r="B90" s="4">
        <v>38.7</v>
      </c>
    </row>
    <row r="91" spans="1:2">
      <c r="A91" s="4" t="str">
        <f>"2020088728"</f>
        <v>2020088728</v>
      </c>
      <c r="B91" s="4">
        <v>49.1</v>
      </c>
    </row>
    <row r="92" spans="1:2">
      <c r="A92" s="4" t="str">
        <f>"2020088729"</f>
        <v>2020088729</v>
      </c>
      <c r="B92" s="4">
        <v>46.1</v>
      </c>
    </row>
    <row r="93" spans="1:2">
      <c r="A93" s="4" t="str">
        <f>"2020088730"</f>
        <v>2020088730</v>
      </c>
      <c r="B93" s="4" t="s">
        <v>3</v>
      </c>
    </row>
    <row r="94" spans="1:2">
      <c r="A94" s="4" t="str">
        <f>"2020088801"</f>
        <v>2020088801</v>
      </c>
      <c r="B94" s="4" t="s">
        <v>3</v>
      </c>
    </row>
    <row r="95" spans="1:2">
      <c r="A95" s="4" t="str">
        <f>"2020088802"</f>
        <v>2020088802</v>
      </c>
      <c r="B95" s="4" t="s">
        <v>3</v>
      </c>
    </row>
    <row r="96" spans="1:2">
      <c r="A96" s="4" t="str">
        <f>"2020088803"</f>
        <v>2020088803</v>
      </c>
      <c r="B96" s="4" t="s">
        <v>3</v>
      </c>
    </row>
    <row r="97" spans="1:2">
      <c r="A97" s="4" t="str">
        <f>"2020088804"</f>
        <v>2020088804</v>
      </c>
      <c r="B97" s="4">
        <v>58</v>
      </c>
    </row>
    <row r="98" spans="1:2">
      <c r="A98" s="4" t="str">
        <f>"2020088805"</f>
        <v>2020088805</v>
      </c>
      <c r="B98" s="4" t="s">
        <v>3</v>
      </c>
    </row>
    <row r="99" spans="1:2">
      <c r="A99" s="4" t="str">
        <f>"2020088806"</f>
        <v>2020088806</v>
      </c>
      <c r="B99" s="4">
        <v>45.3</v>
      </c>
    </row>
    <row r="100" spans="1:2">
      <c r="A100" s="4" t="str">
        <f>"2020088807"</f>
        <v>2020088807</v>
      </c>
      <c r="B100" s="4">
        <v>43.9</v>
      </c>
    </row>
    <row r="101" spans="1:2">
      <c r="A101" s="4" t="str">
        <f>"2020088808"</f>
        <v>2020088808</v>
      </c>
      <c r="B101" s="4" t="s">
        <v>3</v>
      </c>
    </row>
    <row r="102" spans="1:2">
      <c r="A102" s="4" t="str">
        <f>"2020088809"</f>
        <v>2020088809</v>
      </c>
      <c r="B102" s="4">
        <v>60.6</v>
      </c>
    </row>
    <row r="103" spans="1:2">
      <c r="A103" s="4" t="str">
        <f>"2020088810"</f>
        <v>2020088810</v>
      </c>
      <c r="B103" s="4" t="s">
        <v>3</v>
      </c>
    </row>
    <row r="104" spans="1:2">
      <c r="A104" s="4" t="str">
        <f>"2020088811"</f>
        <v>2020088811</v>
      </c>
      <c r="B104" s="4">
        <v>50.7</v>
      </c>
    </row>
    <row r="105" spans="1:2">
      <c r="A105" s="4" t="str">
        <f>"2020088812"</f>
        <v>2020088812</v>
      </c>
      <c r="B105" s="4">
        <v>60.1</v>
      </c>
    </row>
    <row r="106" spans="1:2">
      <c r="A106" s="4" t="str">
        <f>"2020088813"</f>
        <v>2020088813</v>
      </c>
      <c r="B106" s="4">
        <v>54.4</v>
      </c>
    </row>
    <row r="107" spans="1:2">
      <c r="A107" s="4" t="str">
        <f>"2020088814"</f>
        <v>2020088814</v>
      </c>
      <c r="B107" s="4">
        <v>50</v>
      </c>
    </row>
    <row r="108" spans="1:2">
      <c r="A108" s="4" t="str">
        <f>"2020088815"</f>
        <v>2020088815</v>
      </c>
      <c r="B108" s="4">
        <v>62.1</v>
      </c>
    </row>
    <row r="109" spans="1:2">
      <c r="A109" s="4" t="str">
        <f>"2020088816"</f>
        <v>2020088816</v>
      </c>
      <c r="B109" s="4" t="s">
        <v>3</v>
      </c>
    </row>
    <row r="110" spans="1:2">
      <c r="A110" s="4" t="str">
        <f>"2020088817"</f>
        <v>2020088817</v>
      </c>
      <c r="B110" s="4">
        <v>55.8</v>
      </c>
    </row>
    <row r="111" spans="1:2">
      <c r="A111" s="4" t="str">
        <f>"2020088818"</f>
        <v>2020088818</v>
      </c>
      <c r="B111" s="4" t="s">
        <v>3</v>
      </c>
    </row>
    <row r="112" spans="1:2">
      <c r="A112" s="4" t="str">
        <f>"2020088819"</f>
        <v>2020088819</v>
      </c>
      <c r="B112" s="4" t="s">
        <v>3</v>
      </c>
    </row>
    <row r="113" spans="1:2">
      <c r="A113" s="4" t="str">
        <f>"2020088820"</f>
        <v>2020088820</v>
      </c>
      <c r="B113" s="4" t="s">
        <v>3</v>
      </c>
    </row>
    <row r="114" spans="1:2">
      <c r="A114" s="4" t="str">
        <f>"2020088821"</f>
        <v>2020088821</v>
      </c>
      <c r="B114" s="4" t="s">
        <v>3</v>
      </c>
    </row>
    <row r="115" spans="1:2">
      <c r="A115" s="4" t="str">
        <f>"2020088822"</f>
        <v>2020088822</v>
      </c>
      <c r="B115" s="4">
        <v>50.6</v>
      </c>
    </row>
    <row r="116" spans="1:2">
      <c r="A116" s="4" t="str">
        <f>"2020088823"</f>
        <v>2020088823</v>
      </c>
      <c r="B116" s="4" t="s">
        <v>3</v>
      </c>
    </row>
    <row r="117" spans="1:2">
      <c r="A117" s="4" t="str">
        <f>"2020088824"</f>
        <v>2020088824</v>
      </c>
      <c r="B117" s="4" t="s">
        <v>3</v>
      </c>
    </row>
    <row r="118" spans="1:2">
      <c r="A118" s="4" t="str">
        <f>"2020088825"</f>
        <v>2020088825</v>
      </c>
      <c r="B118" s="4">
        <v>57.2</v>
      </c>
    </row>
    <row r="119" spans="1:2">
      <c r="A119" s="4" t="str">
        <f>"2020088826"</f>
        <v>2020088826</v>
      </c>
      <c r="B119" s="4">
        <v>51.1</v>
      </c>
    </row>
    <row r="120" spans="1:2">
      <c r="A120" s="4" t="str">
        <f>"2020088827"</f>
        <v>2020088827</v>
      </c>
      <c r="B120" s="4">
        <v>49.2</v>
      </c>
    </row>
    <row r="121" spans="1:2">
      <c r="A121" s="4" t="str">
        <f>"2020088828"</f>
        <v>2020088828</v>
      </c>
      <c r="B121" s="4">
        <v>44</v>
      </c>
    </row>
    <row r="122" spans="1:2">
      <c r="A122" s="4" t="str">
        <f>"2020088829"</f>
        <v>2020088829</v>
      </c>
      <c r="B122" s="4" t="s">
        <v>3</v>
      </c>
    </row>
    <row r="123" spans="1:2">
      <c r="A123" s="4" t="str">
        <f>"2020088830"</f>
        <v>2020088830</v>
      </c>
      <c r="B123" s="4" t="s">
        <v>3</v>
      </c>
    </row>
    <row r="124" spans="1:2">
      <c r="A124" s="4" t="str">
        <f>"2020088901"</f>
        <v>2020088901</v>
      </c>
      <c r="B124" s="4" t="s">
        <v>3</v>
      </c>
    </row>
    <row r="125" spans="1:2">
      <c r="A125" s="4" t="str">
        <f>"2020088902"</f>
        <v>2020088902</v>
      </c>
      <c r="B125" s="4">
        <v>52.3</v>
      </c>
    </row>
    <row r="126" spans="1:2">
      <c r="A126" s="4" t="str">
        <f>"2020088903"</f>
        <v>2020088903</v>
      </c>
      <c r="B126" s="4">
        <v>59.1</v>
      </c>
    </row>
    <row r="127" spans="1:2">
      <c r="A127" s="4" t="str">
        <f>"2020088904"</f>
        <v>2020088904</v>
      </c>
      <c r="B127" s="4" t="s">
        <v>3</v>
      </c>
    </row>
    <row r="128" spans="1:2">
      <c r="A128" s="4" t="str">
        <f>"2020088905"</f>
        <v>2020088905</v>
      </c>
      <c r="B128" s="4">
        <v>63.8</v>
      </c>
    </row>
    <row r="129" spans="1:2">
      <c r="A129" s="4" t="str">
        <f>"2020088906"</f>
        <v>2020088906</v>
      </c>
      <c r="B129" s="4">
        <v>48.2</v>
      </c>
    </row>
    <row r="130" spans="1:2">
      <c r="A130" s="4" t="str">
        <f>"2020088907"</f>
        <v>2020088907</v>
      </c>
      <c r="B130" s="4" t="s">
        <v>3</v>
      </c>
    </row>
    <row r="131" spans="1:2">
      <c r="A131" s="4" t="str">
        <f>"2020088908"</f>
        <v>2020088908</v>
      </c>
      <c r="B131" s="4">
        <v>48.3</v>
      </c>
    </row>
    <row r="132" spans="1:2">
      <c r="A132" s="4" t="str">
        <f>"2020088909"</f>
        <v>2020088909</v>
      </c>
      <c r="B132" s="4" t="s">
        <v>3</v>
      </c>
    </row>
    <row r="133" spans="1:2">
      <c r="A133" s="4" t="str">
        <f>"2020088910"</f>
        <v>2020088910</v>
      </c>
      <c r="B133" s="4">
        <v>49</v>
      </c>
    </row>
    <row r="134" spans="1:2">
      <c r="A134" s="4" t="str">
        <f>"2020088911"</f>
        <v>2020088911</v>
      </c>
      <c r="B134" s="4">
        <v>53.6</v>
      </c>
    </row>
    <row r="135" spans="1:2">
      <c r="A135" s="4" t="str">
        <f>"2020088912"</f>
        <v>2020088912</v>
      </c>
      <c r="B135" s="4">
        <v>61.1</v>
      </c>
    </row>
    <row r="136" spans="1:2">
      <c r="A136" s="4" t="str">
        <f>"2020088913"</f>
        <v>2020088913</v>
      </c>
      <c r="B136" s="4" t="s">
        <v>3</v>
      </c>
    </row>
    <row r="137" spans="1:2">
      <c r="A137" s="4" t="str">
        <f>"2020088914"</f>
        <v>2020088914</v>
      </c>
      <c r="B137" s="4">
        <v>46.8</v>
      </c>
    </row>
    <row r="138" spans="1:2">
      <c r="A138" s="4" t="str">
        <f>"2020088915"</f>
        <v>2020088915</v>
      </c>
      <c r="B138" s="4">
        <v>51.4</v>
      </c>
    </row>
    <row r="139" spans="1:2">
      <c r="A139" s="4" t="str">
        <f>"2020088916"</f>
        <v>2020088916</v>
      </c>
      <c r="B139" s="4">
        <v>52</v>
      </c>
    </row>
    <row r="140" spans="1:2">
      <c r="A140" s="4" t="str">
        <f>"2020088917"</f>
        <v>2020088917</v>
      </c>
      <c r="B140" s="4" t="s">
        <v>3</v>
      </c>
    </row>
    <row r="141" spans="1:2">
      <c r="A141" s="4" t="str">
        <f>"2020088918"</f>
        <v>2020088918</v>
      </c>
      <c r="B141" s="4" t="s">
        <v>3</v>
      </c>
    </row>
    <row r="142" spans="1:2">
      <c r="A142" s="4" t="str">
        <f>"2020088919"</f>
        <v>2020088919</v>
      </c>
      <c r="B142" s="4">
        <v>49</v>
      </c>
    </row>
    <row r="143" spans="1:2">
      <c r="A143" s="4" t="str">
        <f>"2020088920"</f>
        <v>2020088920</v>
      </c>
      <c r="B143" s="4">
        <v>54.3</v>
      </c>
    </row>
    <row r="144" spans="1:2">
      <c r="A144" s="4" t="str">
        <f>"2020088921"</f>
        <v>2020088921</v>
      </c>
      <c r="B144" s="4">
        <v>56</v>
      </c>
    </row>
    <row r="145" spans="1:2">
      <c r="A145" s="4" t="str">
        <f>"2020088922"</f>
        <v>2020088922</v>
      </c>
      <c r="B145" s="4">
        <v>59.3</v>
      </c>
    </row>
    <row r="146" spans="1:2">
      <c r="A146" s="4" t="str">
        <f>"2020088923"</f>
        <v>2020088923</v>
      </c>
      <c r="B146" s="4">
        <v>51.7</v>
      </c>
    </row>
    <row r="147" spans="1:2">
      <c r="A147" s="4" t="str">
        <f>"2020088924"</f>
        <v>2020088924</v>
      </c>
      <c r="B147" s="4" t="s">
        <v>3</v>
      </c>
    </row>
    <row r="148" spans="1:2">
      <c r="A148" s="4" t="str">
        <f>"2020088925"</f>
        <v>2020088925</v>
      </c>
      <c r="B148" s="4" t="s">
        <v>3</v>
      </c>
    </row>
    <row r="149" spans="1:2">
      <c r="A149" s="4" t="str">
        <f>"2020088926"</f>
        <v>2020088926</v>
      </c>
      <c r="B149" s="4" t="s">
        <v>3</v>
      </c>
    </row>
    <row r="150" spans="1:2">
      <c r="A150" s="4" t="str">
        <f>"2020088927"</f>
        <v>2020088927</v>
      </c>
      <c r="B150" s="4">
        <v>58.1</v>
      </c>
    </row>
    <row r="151" spans="1:2">
      <c r="A151" s="4" t="str">
        <f>"2020088928"</f>
        <v>2020088928</v>
      </c>
      <c r="B151" s="4">
        <v>50.4</v>
      </c>
    </row>
    <row r="152" spans="1:2">
      <c r="A152" s="4" t="str">
        <f>"2020088929"</f>
        <v>2020088929</v>
      </c>
      <c r="B152" s="4" t="s">
        <v>3</v>
      </c>
    </row>
    <row r="153" spans="1:2">
      <c r="A153" s="4" t="str">
        <f>"2020088930"</f>
        <v>2020088930</v>
      </c>
      <c r="B153" s="4">
        <v>51.8</v>
      </c>
    </row>
    <row r="154" spans="1:2">
      <c r="A154" s="4" t="str">
        <f>"2020089001"</f>
        <v>2020089001</v>
      </c>
      <c r="B154" s="4" t="s">
        <v>3</v>
      </c>
    </row>
    <row r="155" spans="1:2">
      <c r="A155" s="4" t="str">
        <f>"2020089002"</f>
        <v>2020089002</v>
      </c>
      <c r="B155" s="4">
        <v>56.1</v>
      </c>
    </row>
    <row r="156" spans="1:2">
      <c r="A156" s="4" t="str">
        <f>"2020089003"</f>
        <v>2020089003</v>
      </c>
      <c r="B156" s="4">
        <v>58.8</v>
      </c>
    </row>
    <row r="157" spans="1:2">
      <c r="A157" s="4" t="str">
        <f>"2020089004"</f>
        <v>2020089004</v>
      </c>
      <c r="B157" s="4">
        <v>69</v>
      </c>
    </row>
    <row r="158" spans="1:2">
      <c r="A158" s="4" t="str">
        <f>"2020089005"</f>
        <v>2020089005</v>
      </c>
      <c r="B158" s="4" t="s">
        <v>3</v>
      </c>
    </row>
    <row r="159" spans="1:2">
      <c r="A159" s="4" t="str">
        <f>"2020089006"</f>
        <v>2020089006</v>
      </c>
      <c r="B159" s="4">
        <v>59.5</v>
      </c>
    </row>
    <row r="160" spans="1:2">
      <c r="A160" s="4" t="str">
        <f>"2020089007"</f>
        <v>2020089007</v>
      </c>
      <c r="B160" s="4" t="s">
        <v>3</v>
      </c>
    </row>
    <row r="161" spans="1:2">
      <c r="A161" s="4" t="str">
        <f>"2020089008"</f>
        <v>2020089008</v>
      </c>
      <c r="B161" s="4" t="s">
        <v>3</v>
      </c>
    </row>
    <row r="162" spans="1:2">
      <c r="A162" s="4" t="str">
        <f>"2020089009"</f>
        <v>2020089009</v>
      </c>
      <c r="B162" s="4">
        <v>60.2</v>
      </c>
    </row>
    <row r="163" spans="1:2">
      <c r="A163" s="4" t="str">
        <f>"2020089010"</f>
        <v>2020089010</v>
      </c>
      <c r="B163" s="4" t="s">
        <v>3</v>
      </c>
    </row>
    <row r="164" spans="1:2">
      <c r="A164" s="4" t="str">
        <f>"2020089011"</f>
        <v>2020089011</v>
      </c>
      <c r="B164" s="4" t="s">
        <v>3</v>
      </c>
    </row>
    <row r="165" spans="1:2">
      <c r="A165" s="4" t="str">
        <f>"2020089012"</f>
        <v>2020089012</v>
      </c>
      <c r="B165" s="4">
        <v>44.3</v>
      </c>
    </row>
    <row r="166" spans="1:2">
      <c r="A166" s="4" t="str">
        <f>"2020089013"</f>
        <v>2020089013</v>
      </c>
      <c r="B166" s="4">
        <v>45.9</v>
      </c>
    </row>
    <row r="167" spans="1:2">
      <c r="A167" s="4" t="str">
        <f>"2020089014"</f>
        <v>2020089014</v>
      </c>
      <c r="B167" s="4">
        <v>68.3</v>
      </c>
    </row>
    <row r="168" spans="1:2">
      <c r="A168" s="4" t="str">
        <f>"2020089015"</f>
        <v>2020089015</v>
      </c>
      <c r="B168" s="4">
        <v>52.7</v>
      </c>
    </row>
    <row r="169" spans="1:2">
      <c r="A169" s="4" t="str">
        <f>"2020089016"</f>
        <v>2020089016</v>
      </c>
      <c r="B169" s="4" t="s">
        <v>3</v>
      </c>
    </row>
    <row r="170" spans="1:2">
      <c r="A170" s="4" t="str">
        <f>"2020089017"</f>
        <v>2020089017</v>
      </c>
      <c r="B170" s="4" t="s">
        <v>3</v>
      </c>
    </row>
    <row r="171" spans="1:2">
      <c r="A171" s="4" t="str">
        <f>"2020089018"</f>
        <v>2020089018</v>
      </c>
      <c r="B171" s="4">
        <v>59.4</v>
      </c>
    </row>
    <row r="172" spans="1:2">
      <c r="A172" s="4" t="str">
        <f>"2020089019"</f>
        <v>2020089019</v>
      </c>
      <c r="B172" s="4" t="s">
        <v>3</v>
      </c>
    </row>
    <row r="173" spans="1:2">
      <c r="A173" s="4" t="str">
        <f>"2020089020"</f>
        <v>2020089020</v>
      </c>
      <c r="B173" s="4">
        <v>40.1</v>
      </c>
    </row>
    <row r="174" spans="1:2">
      <c r="A174" s="4" t="str">
        <f>"2020089021"</f>
        <v>2020089021</v>
      </c>
      <c r="B174" s="4" t="s">
        <v>3</v>
      </c>
    </row>
    <row r="175" spans="1:2">
      <c r="A175" s="4" t="str">
        <f>"2020089022"</f>
        <v>2020089022</v>
      </c>
      <c r="B175" s="4">
        <v>51</v>
      </c>
    </row>
    <row r="176" spans="1:2">
      <c r="A176" s="4" t="str">
        <f>"2020089023"</f>
        <v>2020089023</v>
      </c>
      <c r="B176" s="4">
        <v>59.8</v>
      </c>
    </row>
    <row r="177" spans="1:2">
      <c r="A177" s="4" t="str">
        <f>"2020089024"</f>
        <v>2020089024</v>
      </c>
      <c r="B177" s="4">
        <v>68.9</v>
      </c>
    </row>
    <row r="178" spans="1:2">
      <c r="A178" s="4" t="str">
        <f>"2020089025"</f>
        <v>2020089025</v>
      </c>
      <c r="B178" s="4">
        <v>52.2</v>
      </c>
    </row>
    <row r="179" spans="1:2">
      <c r="A179" s="4" t="str">
        <f>"2020089026"</f>
        <v>2020089026</v>
      </c>
      <c r="B179" s="4">
        <v>59</v>
      </c>
    </row>
    <row r="180" spans="1:2">
      <c r="A180" s="4" t="str">
        <f>"2020089027"</f>
        <v>2020089027</v>
      </c>
      <c r="B180" s="4" t="s">
        <v>3</v>
      </c>
    </row>
    <row r="181" spans="1:2">
      <c r="A181" s="4" t="str">
        <f>"2020089028"</f>
        <v>2020089028</v>
      </c>
      <c r="B181" s="4">
        <v>54.1</v>
      </c>
    </row>
    <row r="182" spans="1:2">
      <c r="A182" s="4" t="str">
        <f>"2020089029"</f>
        <v>2020089029</v>
      </c>
      <c r="B182" s="4" t="s">
        <v>3</v>
      </c>
    </row>
    <row r="183" spans="1:2">
      <c r="A183" s="4" t="str">
        <f>"2020089030"</f>
        <v>2020089030</v>
      </c>
      <c r="B183" s="4">
        <v>55.9</v>
      </c>
    </row>
    <row r="184" spans="1:2">
      <c r="A184" s="4" t="str">
        <f>"2020089101"</f>
        <v>2020089101</v>
      </c>
      <c r="B184" s="4" t="s">
        <v>3</v>
      </c>
    </row>
    <row r="185" spans="1:2">
      <c r="A185" s="4" t="str">
        <f>"2020089102"</f>
        <v>2020089102</v>
      </c>
      <c r="B185" s="4" t="s">
        <v>3</v>
      </c>
    </row>
    <row r="186" spans="1:2">
      <c r="A186" s="4" t="str">
        <f>"2020089103"</f>
        <v>2020089103</v>
      </c>
      <c r="B186" s="4">
        <v>59.9</v>
      </c>
    </row>
    <row r="187" spans="1:2">
      <c r="A187" s="4" t="str">
        <f>"2020089104"</f>
        <v>2020089104</v>
      </c>
      <c r="B187" s="4">
        <v>53.8</v>
      </c>
    </row>
    <row r="188" spans="1:2">
      <c r="A188" s="4" t="str">
        <f>"2020089105"</f>
        <v>2020089105</v>
      </c>
      <c r="B188" s="4">
        <v>62.2</v>
      </c>
    </row>
    <row r="189" spans="1:2">
      <c r="A189" s="4" t="str">
        <f>"2020089106"</f>
        <v>2020089106</v>
      </c>
      <c r="B189" s="4" t="s">
        <v>3</v>
      </c>
    </row>
    <row r="190" spans="1:2">
      <c r="A190" s="4" t="str">
        <f>"2020089107"</f>
        <v>2020089107</v>
      </c>
      <c r="B190" s="4">
        <v>59.8</v>
      </c>
    </row>
    <row r="191" spans="1:2">
      <c r="A191" s="4" t="str">
        <f>"2020089108"</f>
        <v>2020089108</v>
      </c>
      <c r="B191" s="4">
        <v>63</v>
      </c>
    </row>
    <row r="192" spans="1:2">
      <c r="A192" s="4" t="str">
        <f>"2020089109"</f>
        <v>2020089109</v>
      </c>
      <c r="B192" s="4">
        <v>49.8</v>
      </c>
    </row>
    <row r="193" spans="1:2">
      <c r="A193" s="4" t="str">
        <f>"2020089110"</f>
        <v>2020089110</v>
      </c>
      <c r="B193" s="4" t="s">
        <v>3</v>
      </c>
    </row>
    <row r="194" spans="1:2">
      <c r="A194" s="4" t="str">
        <f>"2020089111"</f>
        <v>2020089111</v>
      </c>
      <c r="B194" s="4" t="s">
        <v>3</v>
      </c>
    </row>
    <row r="195" spans="1:2">
      <c r="A195" s="4" t="str">
        <f>"2020089112"</f>
        <v>2020089112</v>
      </c>
      <c r="B195" s="4">
        <v>56.5</v>
      </c>
    </row>
    <row r="196" spans="1:2">
      <c r="A196" s="4" t="str">
        <f>"2020089113"</f>
        <v>2020089113</v>
      </c>
      <c r="B196" s="4">
        <v>51.5</v>
      </c>
    </row>
    <row r="197" spans="1:2">
      <c r="A197" s="4" t="str">
        <f>"2020089114"</f>
        <v>2020089114</v>
      </c>
      <c r="B197" s="4">
        <v>43.7</v>
      </c>
    </row>
    <row r="198" spans="1:2">
      <c r="A198" s="4" t="str">
        <f>"2020089115"</f>
        <v>2020089115</v>
      </c>
      <c r="B198" s="4" t="s">
        <v>3</v>
      </c>
    </row>
    <row r="199" spans="1:2">
      <c r="A199" s="4" t="str">
        <f>"2020089116"</f>
        <v>2020089116</v>
      </c>
      <c r="B199" s="4">
        <v>56.8</v>
      </c>
    </row>
    <row r="200" spans="1:2">
      <c r="A200" s="4" t="str">
        <f>"2020089117"</f>
        <v>2020089117</v>
      </c>
      <c r="B200" s="4">
        <v>45.2</v>
      </c>
    </row>
    <row r="201" spans="1:2">
      <c r="A201" s="4" t="str">
        <f>"2020089118"</f>
        <v>2020089118</v>
      </c>
      <c r="B201" s="4" t="s">
        <v>3</v>
      </c>
    </row>
    <row r="202" spans="1:2">
      <c r="A202" s="4" t="str">
        <f>"2020089119"</f>
        <v>2020089119</v>
      </c>
      <c r="B202" s="4">
        <v>49.9</v>
      </c>
    </row>
    <row r="203" spans="1:2">
      <c r="A203" s="4" t="str">
        <f>"2020089120"</f>
        <v>2020089120</v>
      </c>
      <c r="B203" s="4">
        <v>50.1</v>
      </c>
    </row>
    <row r="204" spans="1:2">
      <c r="A204" s="4" t="str">
        <f>"2020089121"</f>
        <v>2020089121</v>
      </c>
      <c r="B204" s="4">
        <v>59.9</v>
      </c>
    </row>
    <row r="205" spans="1:2">
      <c r="A205" s="4" t="str">
        <f>"2020089122"</f>
        <v>2020089122</v>
      </c>
      <c r="B205" s="4">
        <v>59.8</v>
      </c>
    </row>
    <row r="206" spans="1:2">
      <c r="A206" s="4" t="str">
        <f>"2020089123"</f>
        <v>2020089123</v>
      </c>
      <c r="B206" s="4">
        <v>60.7</v>
      </c>
    </row>
    <row r="207" spans="1:2">
      <c r="A207" s="4" t="str">
        <f>"2020089124"</f>
        <v>2020089124</v>
      </c>
      <c r="B207" s="4">
        <v>56.1</v>
      </c>
    </row>
    <row r="208" spans="1:2">
      <c r="A208" s="4" t="str">
        <f>"2020089125"</f>
        <v>2020089125</v>
      </c>
      <c r="B208" s="4">
        <v>54.4</v>
      </c>
    </row>
    <row r="209" spans="1:2">
      <c r="A209" s="4" t="str">
        <f>"2020089126"</f>
        <v>2020089126</v>
      </c>
      <c r="B209" s="4" t="s">
        <v>3</v>
      </c>
    </row>
    <row r="210" spans="1:2">
      <c r="A210" s="4" t="str">
        <f>"2020089127"</f>
        <v>2020089127</v>
      </c>
      <c r="B210" s="4">
        <v>56.6</v>
      </c>
    </row>
    <row r="211" spans="1:2">
      <c r="A211" s="4" t="str">
        <f>"2020089128"</f>
        <v>2020089128</v>
      </c>
      <c r="B211" s="4">
        <v>48.5</v>
      </c>
    </row>
    <row r="212" spans="1:2">
      <c r="A212" s="4" t="str">
        <f>"2020089129"</f>
        <v>2020089129</v>
      </c>
      <c r="B212" s="4" t="s">
        <v>3</v>
      </c>
    </row>
    <row r="213" spans="1:2">
      <c r="A213" s="4" t="str">
        <f>"2020089130"</f>
        <v>2020089130</v>
      </c>
      <c r="B213" s="4">
        <v>49.6</v>
      </c>
    </row>
    <row r="214" spans="1:2">
      <c r="A214" s="4" t="str">
        <f>"2020089201"</f>
        <v>2020089201</v>
      </c>
      <c r="B214" s="4">
        <v>53.8</v>
      </c>
    </row>
    <row r="215" spans="1:2">
      <c r="A215" s="4" t="str">
        <f>"2020089202"</f>
        <v>2020089202</v>
      </c>
      <c r="B215" s="4">
        <v>57.1</v>
      </c>
    </row>
    <row r="216" spans="1:2">
      <c r="A216" s="4" t="str">
        <f>"2020089203"</f>
        <v>2020089203</v>
      </c>
      <c r="B216" s="4">
        <v>54.6</v>
      </c>
    </row>
    <row r="217" spans="1:2">
      <c r="A217" s="4" t="str">
        <f>"2020089204"</f>
        <v>2020089204</v>
      </c>
      <c r="B217" s="4">
        <v>62.5</v>
      </c>
    </row>
    <row r="218" spans="1:2">
      <c r="A218" s="4" t="str">
        <f>"2020089205"</f>
        <v>2020089205</v>
      </c>
      <c r="B218" s="4">
        <v>47.1</v>
      </c>
    </row>
    <row r="219" spans="1:2">
      <c r="A219" s="4" t="str">
        <f>"2020089206"</f>
        <v>2020089206</v>
      </c>
      <c r="B219" s="4">
        <v>42</v>
      </c>
    </row>
    <row r="220" spans="1:2">
      <c r="A220" s="4" t="str">
        <f>"2020089207"</f>
        <v>2020089207</v>
      </c>
      <c r="B220" s="4">
        <v>69.1</v>
      </c>
    </row>
    <row r="221" spans="1:2">
      <c r="A221" s="4" t="str">
        <f>"2020089208"</f>
        <v>2020089208</v>
      </c>
      <c r="B221" s="4">
        <v>58.9</v>
      </c>
    </row>
    <row r="222" spans="1:2">
      <c r="A222" s="4" t="str">
        <f>"2020089209"</f>
        <v>2020089209</v>
      </c>
      <c r="B222" s="4" t="s">
        <v>3</v>
      </c>
    </row>
    <row r="223" spans="1:2">
      <c r="A223" s="4" t="str">
        <f>"2020089210"</f>
        <v>2020089210</v>
      </c>
      <c r="B223" s="4">
        <v>52.6</v>
      </c>
    </row>
    <row r="224" spans="1:2">
      <c r="A224" s="4" t="str">
        <f>"2020089211"</f>
        <v>2020089211</v>
      </c>
      <c r="B224" s="4">
        <v>55.2</v>
      </c>
    </row>
    <row r="225" spans="1:2">
      <c r="A225" s="4" t="str">
        <f>"2020089212"</f>
        <v>2020089212</v>
      </c>
      <c r="B225" s="4" t="s">
        <v>3</v>
      </c>
    </row>
    <row r="226" spans="1:2">
      <c r="A226" s="4" t="str">
        <f>"2020089213"</f>
        <v>2020089213</v>
      </c>
      <c r="B226" s="4">
        <v>69.8</v>
      </c>
    </row>
    <row r="227" spans="1:2">
      <c r="A227" s="4" t="str">
        <f>"2020089214"</f>
        <v>2020089214</v>
      </c>
      <c r="B227" s="4" t="s">
        <v>3</v>
      </c>
    </row>
    <row r="228" spans="1:2">
      <c r="A228" s="4" t="str">
        <f>"2020089215"</f>
        <v>2020089215</v>
      </c>
      <c r="B228" s="4">
        <v>47</v>
      </c>
    </row>
    <row r="229" spans="1:2">
      <c r="A229" s="4" t="str">
        <f>"2020089216"</f>
        <v>2020089216</v>
      </c>
      <c r="B229" s="4" t="s">
        <v>3</v>
      </c>
    </row>
    <row r="230" spans="1:2">
      <c r="A230" s="4" t="str">
        <f>"2020089217"</f>
        <v>2020089217</v>
      </c>
      <c r="B230" s="4">
        <v>62</v>
      </c>
    </row>
    <row r="231" spans="1:2">
      <c r="A231" s="4" t="str">
        <f>"2020089218"</f>
        <v>2020089218</v>
      </c>
      <c r="B231" s="4">
        <v>52.2</v>
      </c>
    </row>
    <row r="232" spans="1:2">
      <c r="A232" s="4" t="str">
        <f>"2020089219"</f>
        <v>2020089219</v>
      </c>
      <c r="B232" s="4">
        <v>49</v>
      </c>
    </row>
    <row r="233" spans="1:2">
      <c r="A233" s="4" t="str">
        <f>"2020089220"</f>
        <v>2020089220</v>
      </c>
      <c r="B233" s="4">
        <v>52.8</v>
      </c>
    </row>
    <row r="234" spans="1:2">
      <c r="A234" s="4" t="str">
        <f>"2020089221"</f>
        <v>2020089221</v>
      </c>
      <c r="B234" s="4" t="s">
        <v>3</v>
      </c>
    </row>
    <row r="235" spans="1:2">
      <c r="A235" s="4" t="str">
        <f>"2020089222"</f>
        <v>2020089222</v>
      </c>
      <c r="B235" s="4" t="s">
        <v>3</v>
      </c>
    </row>
    <row r="236" spans="1:2">
      <c r="A236" s="4" t="str">
        <f>"2020089223"</f>
        <v>2020089223</v>
      </c>
      <c r="B236" s="4" t="s">
        <v>3</v>
      </c>
    </row>
    <row r="237" spans="1:2">
      <c r="A237" s="4" t="str">
        <f>"2020089224"</f>
        <v>2020089224</v>
      </c>
      <c r="B237" s="4">
        <v>54.8</v>
      </c>
    </row>
    <row r="238" spans="1:2">
      <c r="A238" s="4" t="str">
        <f>"2020089225"</f>
        <v>2020089225</v>
      </c>
      <c r="B238" s="4">
        <v>49.4</v>
      </c>
    </row>
    <row r="239" spans="1:2">
      <c r="A239" s="4" t="str">
        <f>"2020089226"</f>
        <v>2020089226</v>
      </c>
      <c r="B239" s="4">
        <v>55</v>
      </c>
    </row>
    <row r="240" spans="1:2">
      <c r="A240" s="4" t="str">
        <f>"2020089227"</f>
        <v>2020089227</v>
      </c>
      <c r="B240" s="4" t="s">
        <v>3</v>
      </c>
    </row>
    <row r="241" spans="1:2">
      <c r="A241" s="4" t="str">
        <f>"2020089228"</f>
        <v>2020089228</v>
      </c>
      <c r="B241" s="4">
        <v>47.4</v>
      </c>
    </row>
    <row r="242" spans="1:2">
      <c r="A242" s="4" t="str">
        <f>"2020089229"</f>
        <v>2020089229</v>
      </c>
      <c r="B242" s="4">
        <v>64.6</v>
      </c>
    </row>
    <row r="243" spans="1:2">
      <c r="A243" s="4" t="str">
        <f>"2020089230"</f>
        <v>2020089230</v>
      </c>
      <c r="B243" s="4">
        <v>60.7</v>
      </c>
    </row>
    <row r="244" spans="1:2">
      <c r="A244" s="4" t="str">
        <f>"2020089301"</f>
        <v>2020089301</v>
      </c>
      <c r="B244" s="4">
        <v>51.7</v>
      </c>
    </row>
    <row r="245" spans="1:2">
      <c r="A245" s="4" t="str">
        <f>"2020089302"</f>
        <v>2020089302</v>
      </c>
      <c r="B245" s="4">
        <v>44.7</v>
      </c>
    </row>
    <row r="246" spans="1:2">
      <c r="A246" s="4" t="str">
        <f>"2020089303"</f>
        <v>2020089303</v>
      </c>
      <c r="B246" s="4" t="s">
        <v>3</v>
      </c>
    </row>
    <row r="247" spans="1:2">
      <c r="A247" s="4" t="str">
        <f>"2020089304"</f>
        <v>2020089304</v>
      </c>
      <c r="B247" s="4" t="s">
        <v>3</v>
      </c>
    </row>
    <row r="248" spans="1:2">
      <c r="A248" s="4" t="str">
        <f>"2020089305"</f>
        <v>2020089305</v>
      </c>
      <c r="B248" s="4">
        <v>51.6</v>
      </c>
    </row>
    <row r="249" spans="1:2">
      <c r="A249" s="4" t="str">
        <f>"2020089306"</f>
        <v>2020089306</v>
      </c>
      <c r="B249" s="4">
        <v>42.1</v>
      </c>
    </row>
    <row r="250" spans="1:2">
      <c r="A250" s="4" t="str">
        <f>"2020089307"</f>
        <v>2020089307</v>
      </c>
      <c r="B250" s="4" t="s">
        <v>3</v>
      </c>
    </row>
    <row r="251" spans="1:2">
      <c r="A251" s="4" t="str">
        <f>"2020089308"</f>
        <v>2020089308</v>
      </c>
      <c r="B251" s="4">
        <v>39.5</v>
      </c>
    </row>
    <row r="252" spans="1:2">
      <c r="A252" s="4" t="str">
        <f>"2020089309"</f>
        <v>2020089309</v>
      </c>
      <c r="B252" s="4" t="s">
        <v>3</v>
      </c>
    </row>
    <row r="253" spans="1:2">
      <c r="A253" s="4" t="str">
        <f>"2020089310"</f>
        <v>2020089310</v>
      </c>
      <c r="B253" s="4">
        <v>56.4</v>
      </c>
    </row>
    <row r="254" spans="1:2">
      <c r="A254" s="4" t="str">
        <f>"2020089311"</f>
        <v>2020089311</v>
      </c>
      <c r="B254" s="4">
        <v>56</v>
      </c>
    </row>
    <row r="255" spans="1:2">
      <c r="A255" s="4" t="str">
        <f>"2020089312"</f>
        <v>2020089312</v>
      </c>
      <c r="B255" s="4">
        <v>43.9</v>
      </c>
    </row>
    <row r="256" spans="1:2">
      <c r="A256" s="4" t="str">
        <f>"2020089313"</f>
        <v>2020089313</v>
      </c>
      <c r="B256" s="4" t="s">
        <v>3</v>
      </c>
    </row>
    <row r="257" spans="1:2">
      <c r="A257" s="4" t="str">
        <f>"2020089314"</f>
        <v>2020089314</v>
      </c>
      <c r="B257" s="4">
        <v>52.2</v>
      </c>
    </row>
    <row r="258" spans="1:2">
      <c r="A258" s="4" t="str">
        <f>"2020089315"</f>
        <v>2020089315</v>
      </c>
      <c r="B258" s="4" t="s">
        <v>3</v>
      </c>
    </row>
    <row r="259" spans="1:2">
      <c r="A259" s="4" t="str">
        <f>"2020089316"</f>
        <v>2020089316</v>
      </c>
      <c r="B259" s="4">
        <v>59.6</v>
      </c>
    </row>
    <row r="260" spans="1:2">
      <c r="A260" s="4" t="str">
        <f>"2020089317"</f>
        <v>2020089317</v>
      </c>
      <c r="B260" s="4">
        <v>48.3</v>
      </c>
    </row>
    <row r="261" spans="1:2">
      <c r="A261" s="4" t="str">
        <f>"2020089318"</f>
        <v>2020089318</v>
      </c>
      <c r="B261" s="4">
        <v>46.8</v>
      </c>
    </row>
    <row r="262" spans="1:2">
      <c r="A262" s="4" t="str">
        <f>"2020089319"</f>
        <v>2020089319</v>
      </c>
      <c r="B262" s="4" t="s">
        <v>3</v>
      </c>
    </row>
    <row r="263" spans="1:2">
      <c r="A263" s="4" t="str">
        <f>"2020089320"</f>
        <v>2020089320</v>
      </c>
      <c r="B263" s="4">
        <v>52.5</v>
      </c>
    </row>
    <row r="264" spans="1:2">
      <c r="A264" s="4" t="str">
        <f>"2020089321"</f>
        <v>2020089321</v>
      </c>
      <c r="B264" s="4">
        <v>51.7</v>
      </c>
    </row>
    <row r="265" spans="1:2">
      <c r="A265" s="4" t="str">
        <f>"2020089322"</f>
        <v>2020089322</v>
      </c>
      <c r="B265" s="4" t="s">
        <v>3</v>
      </c>
    </row>
    <row r="266" spans="1:2">
      <c r="A266" s="4" t="str">
        <f>"2020089323"</f>
        <v>2020089323</v>
      </c>
      <c r="B266" s="4">
        <v>54.8</v>
      </c>
    </row>
    <row r="267" spans="1:2">
      <c r="A267" s="4" t="str">
        <f>"2020089324"</f>
        <v>2020089324</v>
      </c>
      <c r="B267" s="4">
        <v>47.7</v>
      </c>
    </row>
    <row r="268" spans="1:2">
      <c r="A268" s="4" t="str">
        <f>"2020089325"</f>
        <v>2020089325</v>
      </c>
      <c r="B268" s="4" t="s">
        <v>3</v>
      </c>
    </row>
    <row r="269" spans="1:2">
      <c r="A269" s="4" t="str">
        <f>"2020089326"</f>
        <v>2020089326</v>
      </c>
      <c r="B269" s="4">
        <v>48.9</v>
      </c>
    </row>
    <row r="270" spans="1:2">
      <c r="A270" s="4" t="str">
        <f>"2020089327"</f>
        <v>2020089327</v>
      </c>
      <c r="B270" s="4" t="s">
        <v>3</v>
      </c>
    </row>
    <row r="271" spans="1:2">
      <c r="A271" s="4" t="str">
        <f>"2020089328"</f>
        <v>2020089328</v>
      </c>
      <c r="B271" s="4">
        <v>57.7</v>
      </c>
    </row>
    <row r="272" spans="1:2">
      <c r="A272" s="4" t="str">
        <f>"2020089329"</f>
        <v>2020089329</v>
      </c>
      <c r="B272" s="4" t="s">
        <v>3</v>
      </c>
    </row>
    <row r="273" spans="1:2">
      <c r="A273" s="4" t="str">
        <f>"2020089330"</f>
        <v>2020089330</v>
      </c>
      <c r="B273" s="4">
        <v>45.2</v>
      </c>
    </row>
    <row r="274" spans="1:2">
      <c r="A274" s="4" t="str">
        <f>"2020089401"</f>
        <v>2020089401</v>
      </c>
      <c r="B274" s="4">
        <v>47.6</v>
      </c>
    </row>
    <row r="275" spans="1:2">
      <c r="A275" s="4" t="str">
        <f>"2020089402"</f>
        <v>2020089402</v>
      </c>
      <c r="B275" s="4">
        <v>53.5</v>
      </c>
    </row>
    <row r="276" spans="1:2">
      <c r="A276" s="4" t="str">
        <f>"2020089403"</f>
        <v>2020089403</v>
      </c>
      <c r="B276" s="4" t="s">
        <v>3</v>
      </c>
    </row>
    <row r="277" spans="1:2">
      <c r="A277" s="4" t="str">
        <f>"2020089404"</f>
        <v>2020089404</v>
      </c>
      <c r="B277" s="4">
        <v>38.5</v>
      </c>
    </row>
    <row r="278" spans="1:2">
      <c r="A278" s="4" t="str">
        <f>"2020089405"</f>
        <v>2020089405</v>
      </c>
      <c r="B278" s="4">
        <v>70.5</v>
      </c>
    </row>
    <row r="279" spans="1:2">
      <c r="A279" s="4" t="str">
        <f>"2020089406"</f>
        <v>2020089406</v>
      </c>
      <c r="B279" s="4" t="s">
        <v>3</v>
      </c>
    </row>
    <row r="280" spans="1:2">
      <c r="A280" s="4" t="str">
        <f>"2020089407"</f>
        <v>2020089407</v>
      </c>
      <c r="B280" s="4" t="s">
        <v>3</v>
      </c>
    </row>
    <row r="281" spans="1:2">
      <c r="A281" s="4" t="str">
        <f>"2020089408"</f>
        <v>2020089408</v>
      </c>
      <c r="B281" s="4">
        <v>59.9</v>
      </c>
    </row>
    <row r="282" spans="1:2">
      <c r="A282" s="4" t="str">
        <f>"2020089409"</f>
        <v>2020089409</v>
      </c>
      <c r="B282" s="4">
        <v>51.5</v>
      </c>
    </row>
    <row r="283" spans="1:2">
      <c r="A283" s="4" t="str">
        <f>"2020089410"</f>
        <v>2020089410</v>
      </c>
      <c r="B283" s="4">
        <v>47.3</v>
      </c>
    </row>
    <row r="284" spans="1:2">
      <c r="A284" s="4" t="str">
        <f>"2020089411"</f>
        <v>2020089411</v>
      </c>
      <c r="B284" s="4">
        <v>42.4</v>
      </c>
    </row>
    <row r="285" spans="1:2">
      <c r="A285" s="4" t="str">
        <f>"2020089412"</f>
        <v>2020089412</v>
      </c>
      <c r="B285" s="4" t="s">
        <v>3</v>
      </c>
    </row>
    <row r="286" spans="1:2">
      <c r="A286" s="4" t="str">
        <f>"2020089413"</f>
        <v>2020089413</v>
      </c>
      <c r="B286" s="4">
        <v>59.9</v>
      </c>
    </row>
    <row r="287" spans="1:2">
      <c r="A287" s="4" t="str">
        <f>"2020089414"</f>
        <v>2020089414</v>
      </c>
      <c r="B287" s="4" t="s">
        <v>3</v>
      </c>
    </row>
    <row r="288" spans="1:2">
      <c r="A288" s="4" t="str">
        <f>"2020089415"</f>
        <v>2020089415</v>
      </c>
      <c r="B288" s="4" t="s">
        <v>3</v>
      </c>
    </row>
    <row r="289" spans="1:2">
      <c r="A289" s="4" t="str">
        <f>"2020089416"</f>
        <v>2020089416</v>
      </c>
      <c r="B289" s="4" t="s">
        <v>3</v>
      </c>
    </row>
    <row r="290" spans="1:2">
      <c r="A290" s="4" t="str">
        <f>"2020089417"</f>
        <v>2020089417</v>
      </c>
      <c r="B290" s="4">
        <v>54.6</v>
      </c>
    </row>
    <row r="291" spans="1:2">
      <c r="A291" s="4" t="str">
        <f>"2020089418"</f>
        <v>2020089418</v>
      </c>
      <c r="B291" s="4">
        <v>53.7</v>
      </c>
    </row>
    <row r="292" spans="1:2">
      <c r="A292" s="4" t="str">
        <f>"2020089419"</f>
        <v>2020089419</v>
      </c>
      <c r="B292" s="4">
        <v>49.4</v>
      </c>
    </row>
    <row r="293" spans="1:2">
      <c r="A293" s="4" t="str">
        <f>"2020089420"</f>
        <v>2020089420</v>
      </c>
      <c r="B293" s="4" t="s">
        <v>3</v>
      </c>
    </row>
    <row r="294" spans="1:2">
      <c r="A294" s="4" t="str">
        <f>"2020089421"</f>
        <v>2020089421</v>
      </c>
      <c r="B294" s="4" t="s">
        <v>3</v>
      </c>
    </row>
    <row r="295" spans="1:2">
      <c r="A295" s="4" t="str">
        <f>"2020089422"</f>
        <v>2020089422</v>
      </c>
      <c r="B295" s="4">
        <v>60.4</v>
      </c>
    </row>
    <row r="296" spans="1:2">
      <c r="A296" s="4" t="str">
        <f>"2020089423"</f>
        <v>2020089423</v>
      </c>
      <c r="B296" s="4">
        <v>63</v>
      </c>
    </row>
    <row r="297" spans="1:2">
      <c r="A297" s="4" t="str">
        <f>"2020089424"</f>
        <v>2020089424</v>
      </c>
      <c r="B297" s="4">
        <v>61.6</v>
      </c>
    </row>
  </sheetData>
  <mergeCells count="1">
    <mergeCell ref="A1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2020-08-14T01:35:45Z</dcterms:created>
  <dcterms:modified xsi:type="dcterms:W3CDTF">2020-08-14T01:38:07Z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