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4" activeTab="0"/>
  </bookViews>
  <sheets>
    <sheet name="成绩公示" sheetId="1" r:id="rId1"/>
    <sheet name="Sheet1 (2)" sheetId="2" state="hidden" r:id="rId2"/>
  </sheets>
  <definedNames>
    <definedName name="_xlnm.Print_Titles" localSheetId="0">'成绩公示'!$1:$3</definedName>
  </definedNames>
  <calcPr fullCalcOnLoad="1"/>
</workbook>
</file>

<file path=xl/sharedStrings.xml><?xml version="1.0" encoding="utf-8"?>
<sst xmlns="http://schemas.openxmlformats.org/spreadsheetml/2006/main" count="667" uniqueCount="125">
  <si>
    <t>西平县2021年公开选聘部分事业单位工作人员成绩公示</t>
  </si>
  <si>
    <t>准考证号</t>
  </si>
  <si>
    <t>性别</t>
  </si>
  <si>
    <t>报考岗位</t>
  </si>
  <si>
    <t>座号</t>
  </si>
  <si>
    <t>加分情况</t>
  </si>
  <si>
    <t>笔试成绩</t>
  </si>
  <si>
    <t>总成绩</t>
  </si>
  <si>
    <t>备注</t>
  </si>
  <si>
    <t>女</t>
  </si>
  <si>
    <t>乡镇所属事业单位</t>
  </si>
  <si>
    <t>1场1号</t>
  </si>
  <si>
    <t>1场2号</t>
  </si>
  <si>
    <t>男</t>
  </si>
  <si>
    <t>1场3号</t>
  </si>
  <si>
    <t>1场4号</t>
  </si>
  <si>
    <t>1场5号</t>
  </si>
  <si>
    <t>1场6号</t>
  </si>
  <si>
    <t>1场7号</t>
  </si>
  <si>
    <t>1场8号</t>
  </si>
  <si>
    <t>1场9号</t>
  </si>
  <si>
    <t>1场10号</t>
  </si>
  <si>
    <t>1场11号</t>
  </si>
  <si>
    <t>1场12号</t>
  </si>
  <si>
    <t>1场13号</t>
  </si>
  <si>
    <t>1场14号</t>
  </si>
  <si>
    <t>1场15号</t>
  </si>
  <si>
    <t>1场16号</t>
  </si>
  <si>
    <t>1场17号</t>
  </si>
  <si>
    <t>1场18号</t>
  </si>
  <si>
    <t>西平县政府办所属
西平县机关事务中心</t>
  </si>
  <si>
    <t>1场19号</t>
  </si>
  <si>
    <t>1场20号</t>
  </si>
  <si>
    <t>1场21号</t>
  </si>
  <si>
    <t>1场22号</t>
  </si>
  <si>
    <t>1场23号</t>
  </si>
  <si>
    <t>1场24号</t>
  </si>
  <si>
    <t>1场25号</t>
  </si>
  <si>
    <t>1场26号</t>
  </si>
  <si>
    <t>1场27号</t>
  </si>
  <si>
    <t>1场28号</t>
  </si>
  <si>
    <t>1场29号</t>
  </si>
  <si>
    <t>1场30号</t>
  </si>
  <si>
    <t>1场31号</t>
  </si>
  <si>
    <t>1场32号</t>
  </si>
  <si>
    <t>1场33号</t>
  </si>
  <si>
    <t>1场34号</t>
  </si>
  <si>
    <t>1场35号</t>
  </si>
  <si>
    <t>1场36号</t>
  </si>
  <si>
    <t>1场37号</t>
  </si>
  <si>
    <t>1场38号</t>
  </si>
  <si>
    <t>1场39号</t>
  </si>
  <si>
    <t>1场40号</t>
  </si>
  <si>
    <t>1场41号</t>
  </si>
  <si>
    <t>1场42号</t>
  </si>
  <si>
    <t>1场43号</t>
  </si>
  <si>
    <t>1场44号</t>
  </si>
  <si>
    <t>1场45号</t>
  </si>
  <si>
    <t>1场46号</t>
  </si>
  <si>
    <t>1场47号</t>
  </si>
  <si>
    <t>1场48号</t>
  </si>
  <si>
    <t>1场49号</t>
  </si>
  <si>
    <t>1场50号</t>
  </si>
  <si>
    <t>1场51号</t>
  </si>
  <si>
    <t>1场52号</t>
  </si>
  <si>
    <t>1场53号</t>
  </si>
  <si>
    <t>1场54号</t>
  </si>
  <si>
    <t>1场55号</t>
  </si>
  <si>
    <t>1场56号</t>
  </si>
  <si>
    <t>1场57号</t>
  </si>
  <si>
    <t>1场58号</t>
  </si>
  <si>
    <t>1场59号</t>
  </si>
  <si>
    <t>1场60号</t>
  </si>
  <si>
    <t>1场61号</t>
  </si>
  <si>
    <t>1场62号</t>
  </si>
  <si>
    <t>1场63号</t>
  </si>
  <si>
    <t>1场64号</t>
  </si>
  <si>
    <t>1场65号</t>
  </si>
  <si>
    <t>1场66号</t>
  </si>
  <si>
    <t>1场67号</t>
  </si>
  <si>
    <t>1场68号</t>
  </si>
  <si>
    <t>1场69号</t>
  </si>
  <si>
    <t>1场70号</t>
  </si>
  <si>
    <t>1场71号</t>
  </si>
  <si>
    <t>1场72号</t>
  </si>
  <si>
    <t>1场73号</t>
  </si>
  <si>
    <t>1场74号</t>
  </si>
  <si>
    <t>1场75号</t>
  </si>
  <si>
    <t>1场76号</t>
  </si>
  <si>
    <t>1场77号</t>
  </si>
  <si>
    <t>1场78号</t>
  </si>
  <si>
    <t>1场79号</t>
  </si>
  <si>
    <t>1场80号</t>
  </si>
  <si>
    <t>1场81号</t>
  </si>
  <si>
    <t>1场82号</t>
  </si>
  <si>
    <t>1场83号</t>
  </si>
  <si>
    <t>1场84号</t>
  </si>
  <si>
    <t>1场85号</t>
  </si>
  <si>
    <t>1场86号</t>
  </si>
  <si>
    <t>1场87号</t>
  </si>
  <si>
    <t>1场88号</t>
  </si>
  <si>
    <t>1场89号</t>
  </si>
  <si>
    <t>1场90号</t>
  </si>
  <si>
    <t>1场91号</t>
  </si>
  <si>
    <t>1场92号</t>
  </si>
  <si>
    <t>1场93号</t>
  </si>
  <si>
    <t>1场94号</t>
  </si>
  <si>
    <t>1场95号</t>
  </si>
  <si>
    <t>1场96号</t>
  </si>
  <si>
    <t>1场97号</t>
  </si>
  <si>
    <t>1场98号</t>
  </si>
  <si>
    <t>西平县2021年公开选聘部分事业单位</t>
  </si>
  <si>
    <t>工作人员笔试准考证</t>
  </si>
  <si>
    <t>姓  　名：</t>
  </si>
  <si>
    <t>刘田田</t>
  </si>
  <si>
    <t>照
片</t>
  </si>
  <si>
    <t>性    别：</t>
  </si>
  <si>
    <t>考场座号：</t>
  </si>
  <si>
    <t>报考岗位：</t>
  </si>
  <si>
    <t>西平县金融办</t>
  </si>
  <si>
    <t>准考证号：</t>
  </si>
  <si>
    <r>
      <t>考试地点：</t>
    </r>
    <r>
      <rPr>
        <b/>
        <sz val="12"/>
        <rFont val="仿宋_GB2312"/>
        <family val="3"/>
      </rPr>
      <t xml:space="preserve">西平县住房和城乡建设局9楼会议室（祥和路和紫荆路交叉口路南）
     </t>
    </r>
    <r>
      <rPr>
        <sz val="12"/>
        <rFont val="仿宋_GB2312"/>
        <family val="3"/>
      </rPr>
      <t xml:space="preserve">
         </t>
    </r>
  </si>
  <si>
    <r>
      <t>考试时间：</t>
    </r>
    <r>
      <rPr>
        <b/>
        <sz val="10"/>
        <color indexed="8"/>
        <rFont val="仿宋_GB2312"/>
        <family val="3"/>
      </rPr>
      <t>2021年4月9日上午9:00-11:00</t>
    </r>
  </si>
  <si>
    <t>备注：1、请带蓝、黑色钢笔(或中性笔）、2B铅笔、橡皮、小刀及本人身份证。</t>
  </si>
  <si>
    <t>　　  2、考试结束后方可退场。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</si>
</sst>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4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2"/>
      <name val="仿宋_GB2312"/>
      <family val="3"/>
    </font>
    <font>
      <b/>
      <sz val="10"/>
      <color indexed="8"/>
      <name val="仿宋_GB2312"/>
      <family val="3"/>
    </font>
    <font>
      <sz val="11"/>
      <color theme="1"/>
      <name val="Calibri"/>
      <family val="0"/>
    </font>
    <font>
      <sz val="12"/>
      <color rgb="FF000000"/>
      <name val="仿宋_GB2312"/>
      <family val="3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11" fillId="11" borderId="7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top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9.625" style="31" customWidth="1"/>
    <col min="2" max="2" width="5.125" style="31" customWidth="1"/>
    <col min="3" max="3" width="16.875" style="32" customWidth="1"/>
    <col min="4" max="4" width="7.75390625" style="33" customWidth="1"/>
    <col min="5" max="5" width="9.25390625" style="33" customWidth="1"/>
    <col min="6" max="6" width="12.625" style="31" customWidth="1"/>
    <col min="7" max="7" width="12.625" style="34" customWidth="1"/>
    <col min="8" max="8" width="9.25390625" style="35" customWidth="1"/>
    <col min="9" max="254" width="9.00390625" style="29" customWidth="1"/>
  </cols>
  <sheetData>
    <row r="1" spans="1:8" ht="30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22.5" customHeight="1">
      <c r="A2" s="37" t="s">
        <v>1</v>
      </c>
      <c r="B2" s="38" t="s">
        <v>2</v>
      </c>
      <c r="C2" s="38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</row>
    <row r="3" spans="1:8" ht="22.5" customHeight="1">
      <c r="A3" s="37">
        <v>202140101</v>
      </c>
      <c r="B3" s="40" t="s">
        <v>9</v>
      </c>
      <c r="C3" s="40" t="s">
        <v>10</v>
      </c>
      <c r="D3" s="38" t="s">
        <v>11</v>
      </c>
      <c r="E3" s="40">
        <v>0</v>
      </c>
      <c r="F3" s="41">
        <v>42.7</v>
      </c>
      <c r="G3" s="42">
        <f aca="true" t="shared" si="0" ref="G3:G44">F3+E3</f>
        <v>42.7</v>
      </c>
      <c r="H3" s="39"/>
    </row>
    <row r="4" spans="1:8" s="29" customFormat="1" ht="33.75" customHeight="1">
      <c r="A4" s="37">
        <v>202140102</v>
      </c>
      <c r="B4" s="40" t="s">
        <v>9</v>
      </c>
      <c r="C4" s="40" t="s">
        <v>10</v>
      </c>
      <c r="D4" s="38" t="s">
        <v>12</v>
      </c>
      <c r="E4" s="40">
        <v>0</v>
      </c>
      <c r="F4" s="41">
        <v>54.4</v>
      </c>
      <c r="G4" s="42">
        <f t="shared" si="0"/>
        <v>54.4</v>
      </c>
      <c r="H4" s="39"/>
    </row>
    <row r="5" spans="1:8" s="29" customFormat="1" ht="33" customHeight="1">
      <c r="A5" s="37">
        <v>202140103</v>
      </c>
      <c r="B5" s="40" t="s">
        <v>13</v>
      </c>
      <c r="C5" s="40" t="s">
        <v>10</v>
      </c>
      <c r="D5" s="38" t="s">
        <v>14</v>
      </c>
      <c r="E5" s="40">
        <v>0</v>
      </c>
      <c r="F5" s="41">
        <v>52.9</v>
      </c>
      <c r="G5" s="42">
        <f t="shared" si="0"/>
        <v>52.9</v>
      </c>
      <c r="H5" s="39"/>
    </row>
    <row r="6" spans="1:8" s="29" customFormat="1" ht="22.5" customHeight="1">
      <c r="A6" s="37">
        <v>202140104</v>
      </c>
      <c r="B6" s="40" t="s">
        <v>13</v>
      </c>
      <c r="C6" s="40" t="s">
        <v>10</v>
      </c>
      <c r="D6" s="38" t="s">
        <v>15</v>
      </c>
      <c r="E6" s="40">
        <v>2</v>
      </c>
      <c r="F6" s="41">
        <v>36.4</v>
      </c>
      <c r="G6" s="42">
        <f t="shared" si="0"/>
        <v>38.4</v>
      </c>
      <c r="H6" s="39"/>
    </row>
    <row r="7" spans="1:8" s="29" customFormat="1" ht="22.5" customHeight="1">
      <c r="A7" s="37">
        <v>202140105</v>
      </c>
      <c r="B7" s="40" t="s">
        <v>13</v>
      </c>
      <c r="C7" s="40" t="s">
        <v>10</v>
      </c>
      <c r="D7" s="38" t="s">
        <v>16</v>
      </c>
      <c r="E7" s="40">
        <v>2</v>
      </c>
      <c r="F7" s="41">
        <v>42.4</v>
      </c>
      <c r="G7" s="42">
        <f t="shared" si="0"/>
        <v>44.4</v>
      </c>
      <c r="H7" s="39"/>
    </row>
    <row r="8" spans="1:8" s="29" customFormat="1" ht="22.5" customHeight="1">
      <c r="A8" s="37">
        <v>202140106</v>
      </c>
      <c r="B8" s="40" t="s">
        <v>13</v>
      </c>
      <c r="C8" s="40" t="s">
        <v>10</v>
      </c>
      <c r="D8" s="38" t="s">
        <v>17</v>
      </c>
      <c r="E8" s="40">
        <v>0</v>
      </c>
      <c r="F8" s="41">
        <v>44.7</v>
      </c>
      <c r="G8" s="42">
        <f t="shared" si="0"/>
        <v>44.7</v>
      </c>
      <c r="H8" s="39"/>
    </row>
    <row r="9" spans="1:8" s="29" customFormat="1" ht="22.5" customHeight="1">
      <c r="A9" s="37">
        <v>202140107</v>
      </c>
      <c r="B9" s="40" t="s">
        <v>13</v>
      </c>
      <c r="C9" s="40" t="s">
        <v>10</v>
      </c>
      <c r="D9" s="38" t="s">
        <v>18</v>
      </c>
      <c r="E9" s="40">
        <v>0</v>
      </c>
      <c r="F9" s="41">
        <v>53.7</v>
      </c>
      <c r="G9" s="42">
        <f t="shared" si="0"/>
        <v>53.7</v>
      </c>
      <c r="H9" s="39"/>
    </row>
    <row r="10" spans="1:8" s="29" customFormat="1" ht="22.5" customHeight="1">
      <c r="A10" s="37">
        <v>202140108</v>
      </c>
      <c r="B10" s="40" t="s">
        <v>13</v>
      </c>
      <c r="C10" s="40" t="s">
        <v>10</v>
      </c>
      <c r="D10" s="38" t="s">
        <v>19</v>
      </c>
      <c r="E10" s="40">
        <v>2</v>
      </c>
      <c r="F10" s="41">
        <v>33.5</v>
      </c>
      <c r="G10" s="42">
        <f t="shared" si="0"/>
        <v>35.5</v>
      </c>
      <c r="H10" s="39"/>
    </row>
    <row r="11" spans="1:8" s="29" customFormat="1" ht="22.5" customHeight="1">
      <c r="A11" s="37">
        <v>202140109</v>
      </c>
      <c r="B11" s="40" t="s">
        <v>9</v>
      </c>
      <c r="C11" s="40" t="s">
        <v>10</v>
      </c>
      <c r="D11" s="38" t="s">
        <v>20</v>
      </c>
      <c r="E11" s="40">
        <v>0</v>
      </c>
      <c r="F11" s="41">
        <v>43.8</v>
      </c>
      <c r="G11" s="42">
        <f t="shared" si="0"/>
        <v>43.8</v>
      </c>
      <c r="H11" s="39"/>
    </row>
    <row r="12" spans="1:8" s="29" customFormat="1" ht="22.5" customHeight="1">
      <c r="A12" s="37">
        <v>202140110</v>
      </c>
      <c r="B12" s="40" t="s">
        <v>9</v>
      </c>
      <c r="C12" s="40" t="s">
        <v>10</v>
      </c>
      <c r="D12" s="38" t="s">
        <v>21</v>
      </c>
      <c r="E12" s="40">
        <v>0</v>
      </c>
      <c r="F12" s="41">
        <v>0</v>
      </c>
      <c r="G12" s="42">
        <f t="shared" si="0"/>
        <v>0</v>
      </c>
      <c r="H12" s="39"/>
    </row>
    <row r="13" spans="1:8" s="29" customFormat="1" ht="22.5" customHeight="1">
      <c r="A13" s="37">
        <v>202140111</v>
      </c>
      <c r="B13" s="40" t="s">
        <v>13</v>
      </c>
      <c r="C13" s="40" t="s">
        <v>10</v>
      </c>
      <c r="D13" s="38" t="s">
        <v>22</v>
      </c>
      <c r="E13" s="40">
        <v>2</v>
      </c>
      <c r="F13" s="41">
        <v>40.8</v>
      </c>
      <c r="G13" s="42">
        <f t="shared" si="0"/>
        <v>42.8</v>
      </c>
      <c r="H13" s="39"/>
    </row>
    <row r="14" spans="1:8" s="29" customFormat="1" ht="22.5" customHeight="1">
      <c r="A14" s="37">
        <v>202140112</v>
      </c>
      <c r="B14" s="40" t="s">
        <v>13</v>
      </c>
      <c r="C14" s="40" t="s">
        <v>10</v>
      </c>
      <c r="D14" s="38" t="s">
        <v>23</v>
      </c>
      <c r="E14" s="40">
        <v>2</v>
      </c>
      <c r="F14" s="41">
        <v>47.7</v>
      </c>
      <c r="G14" s="42">
        <f t="shared" si="0"/>
        <v>49.7</v>
      </c>
      <c r="H14" s="39"/>
    </row>
    <row r="15" spans="1:8" s="29" customFormat="1" ht="22.5" customHeight="1">
      <c r="A15" s="37">
        <v>202140113</v>
      </c>
      <c r="B15" s="40" t="s">
        <v>13</v>
      </c>
      <c r="C15" s="40" t="s">
        <v>10</v>
      </c>
      <c r="D15" s="38" t="s">
        <v>24</v>
      </c>
      <c r="E15" s="40">
        <v>2</v>
      </c>
      <c r="F15" s="41">
        <v>26.1</v>
      </c>
      <c r="G15" s="42">
        <f t="shared" si="0"/>
        <v>28.1</v>
      </c>
      <c r="H15" s="39"/>
    </row>
    <row r="16" spans="1:8" s="29" customFormat="1" ht="22.5" customHeight="1">
      <c r="A16" s="37">
        <v>202140114</v>
      </c>
      <c r="B16" s="40" t="s">
        <v>13</v>
      </c>
      <c r="C16" s="40" t="s">
        <v>10</v>
      </c>
      <c r="D16" s="38" t="s">
        <v>25</v>
      </c>
      <c r="E16" s="40">
        <v>2</v>
      </c>
      <c r="F16" s="41">
        <v>43.6</v>
      </c>
      <c r="G16" s="42">
        <f t="shared" si="0"/>
        <v>45.6</v>
      </c>
      <c r="H16" s="39"/>
    </row>
    <row r="17" spans="1:8" s="29" customFormat="1" ht="22.5" customHeight="1">
      <c r="A17" s="37">
        <v>202140115</v>
      </c>
      <c r="B17" s="40" t="s">
        <v>13</v>
      </c>
      <c r="C17" s="40" t="s">
        <v>10</v>
      </c>
      <c r="D17" s="38" t="s">
        <v>26</v>
      </c>
      <c r="E17" s="40">
        <v>2</v>
      </c>
      <c r="F17" s="41">
        <v>31.2</v>
      </c>
      <c r="G17" s="42">
        <f t="shared" si="0"/>
        <v>33.2</v>
      </c>
      <c r="H17" s="39"/>
    </row>
    <row r="18" spans="1:8" s="29" customFormat="1" ht="22.5" customHeight="1">
      <c r="A18" s="37">
        <v>202140116</v>
      </c>
      <c r="B18" s="40" t="s">
        <v>9</v>
      </c>
      <c r="C18" s="40" t="s">
        <v>10</v>
      </c>
      <c r="D18" s="38" t="s">
        <v>27</v>
      </c>
      <c r="E18" s="40">
        <v>0</v>
      </c>
      <c r="F18" s="41">
        <v>51.1</v>
      </c>
      <c r="G18" s="42">
        <f t="shared" si="0"/>
        <v>51.1</v>
      </c>
      <c r="H18" s="39"/>
    </row>
    <row r="19" spans="1:8" s="29" customFormat="1" ht="22.5" customHeight="1">
      <c r="A19" s="37">
        <v>202140117</v>
      </c>
      <c r="B19" s="43" t="s">
        <v>13</v>
      </c>
      <c r="C19" s="40" t="s">
        <v>10</v>
      </c>
      <c r="D19" s="38" t="s">
        <v>28</v>
      </c>
      <c r="E19" s="40">
        <v>2</v>
      </c>
      <c r="F19" s="41">
        <v>42.1</v>
      </c>
      <c r="G19" s="42">
        <f t="shared" si="0"/>
        <v>44.1</v>
      </c>
      <c r="H19" s="39"/>
    </row>
    <row r="20" spans="1:8" s="29" customFormat="1" ht="22.5" customHeight="1">
      <c r="A20" s="37">
        <v>202140118</v>
      </c>
      <c r="B20" s="40" t="s">
        <v>13</v>
      </c>
      <c r="C20" s="40" t="s">
        <v>10</v>
      </c>
      <c r="D20" s="38" t="s">
        <v>29</v>
      </c>
      <c r="E20" s="40">
        <v>4</v>
      </c>
      <c r="F20" s="41">
        <v>64.8</v>
      </c>
      <c r="G20" s="42">
        <f t="shared" si="0"/>
        <v>68.8</v>
      </c>
      <c r="H20" s="39"/>
    </row>
    <row r="21" spans="1:8" s="29" customFormat="1" ht="22.5" customHeight="1">
      <c r="A21" s="37">
        <v>202140119</v>
      </c>
      <c r="B21" s="40" t="s">
        <v>13</v>
      </c>
      <c r="C21" s="40" t="s">
        <v>30</v>
      </c>
      <c r="D21" s="38" t="s">
        <v>31</v>
      </c>
      <c r="E21" s="43">
        <v>3</v>
      </c>
      <c r="F21" s="41">
        <v>51.4</v>
      </c>
      <c r="G21" s="42">
        <f t="shared" si="0"/>
        <v>54.4</v>
      </c>
      <c r="H21" s="39"/>
    </row>
    <row r="22" spans="1:8" s="29" customFormat="1" ht="22.5" customHeight="1">
      <c r="A22" s="37">
        <v>202140120</v>
      </c>
      <c r="B22" s="40" t="s">
        <v>9</v>
      </c>
      <c r="C22" s="40" t="s">
        <v>10</v>
      </c>
      <c r="D22" s="38" t="s">
        <v>32</v>
      </c>
      <c r="E22" s="40">
        <v>1</v>
      </c>
      <c r="F22" s="41">
        <v>39.6</v>
      </c>
      <c r="G22" s="42">
        <f t="shared" si="0"/>
        <v>40.6</v>
      </c>
      <c r="H22" s="39"/>
    </row>
    <row r="23" spans="1:8" s="29" customFormat="1" ht="22.5" customHeight="1">
      <c r="A23" s="37">
        <v>202140121</v>
      </c>
      <c r="B23" s="40" t="s">
        <v>9</v>
      </c>
      <c r="C23" s="40" t="s">
        <v>10</v>
      </c>
      <c r="D23" s="38" t="s">
        <v>33</v>
      </c>
      <c r="E23" s="40">
        <v>0</v>
      </c>
      <c r="F23" s="41">
        <v>48.6</v>
      </c>
      <c r="G23" s="42">
        <f t="shared" si="0"/>
        <v>48.6</v>
      </c>
      <c r="H23" s="39"/>
    </row>
    <row r="24" spans="1:8" s="30" customFormat="1" ht="22.5" customHeight="1">
      <c r="A24" s="37">
        <v>202140122</v>
      </c>
      <c r="B24" s="40" t="s">
        <v>9</v>
      </c>
      <c r="C24" s="40" t="s">
        <v>10</v>
      </c>
      <c r="D24" s="38" t="s">
        <v>34</v>
      </c>
      <c r="E24" s="40">
        <v>0</v>
      </c>
      <c r="F24" s="41">
        <v>59.1</v>
      </c>
      <c r="G24" s="42">
        <f t="shared" si="0"/>
        <v>59.1</v>
      </c>
      <c r="H24" s="39"/>
    </row>
    <row r="25" spans="1:8" s="30" customFormat="1" ht="22.5" customHeight="1">
      <c r="A25" s="37">
        <v>202140123</v>
      </c>
      <c r="B25" s="40" t="s">
        <v>9</v>
      </c>
      <c r="C25" s="40" t="s">
        <v>10</v>
      </c>
      <c r="D25" s="38" t="s">
        <v>35</v>
      </c>
      <c r="E25" s="40">
        <v>0</v>
      </c>
      <c r="F25" s="41">
        <v>48</v>
      </c>
      <c r="G25" s="42">
        <f t="shared" si="0"/>
        <v>48</v>
      </c>
      <c r="H25" s="39"/>
    </row>
    <row r="26" spans="1:8" s="30" customFormat="1" ht="22.5" customHeight="1">
      <c r="A26" s="37">
        <v>202140124</v>
      </c>
      <c r="B26" s="40" t="s">
        <v>9</v>
      </c>
      <c r="C26" s="40" t="s">
        <v>10</v>
      </c>
      <c r="D26" s="38" t="s">
        <v>36</v>
      </c>
      <c r="E26" s="40">
        <v>0</v>
      </c>
      <c r="F26" s="41">
        <v>41.3</v>
      </c>
      <c r="G26" s="42">
        <f t="shared" si="0"/>
        <v>41.3</v>
      </c>
      <c r="H26" s="39"/>
    </row>
    <row r="27" spans="1:8" s="30" customFormat="1" ht="22.5" customHeight="1">
      <c r="A27" s="37">
        <v>202140125</v>
      </c>
      <c r="B27" s="40" t="s">
        <v>13</v>
      </c>
      <c r="C27" s="40" t="s">
        <v>10</v>
      </c>
      <c r="D27" s="38" t="s">
        <v>37</v>
      </c>
      <c r="E27" s="40">
        <v>2</v>
      </c>
      <c r="F27" s="41">
        <v>27.8</v>
      </c>
      <c r="G27" s="42">
        <f t="shared" si="0"/>
        <v>29.8</v>
      </c>
      <c r="H27" s="39"/>
    </row>
    <row r="28" spans="1:8" s="30" customFormat="1" ht="22.5" customHeight="1">
      <c r="A28" s="37">
        <v>202140126</v>
      </c>
      <c r="B28" s="40" t="s">
        <v>13</v>
      </c>
      <c r="C28" s="40" t="s">
        <v>10</v>
      </c>
      <c r="D28" s="38" t="s">
        <v>38</v>
      </c>
      <c r="E28" s="40">
        <v>2</v>
      </c>
      <c r="F28" s="41">
        <v>61.5</v>
      </c>
      <c r="G28" s="42">
        <f t="shared" si="0"/>
        <v>63.5</v>
      </c>
      <c r="H28" s="39"/>
    </row>
    <row r="29" spans="1:8" s="30" customFormat="1" ht="22.5" customHeight="1">
      <c r="A29" s="37">
        <v>202140127</v>
      </c>
      <c r="B29" s="40" t="s">
        <v>13</v>
      </c>
      <c r="C29" s="40" t="s">
        <v>10</v>
      </c>
      <c r="D29" s="38" t="s">
        <v>39</v>
      </c>
      <c r="E29" s="40">
        <v>2</v>
      </c>
      <c r="F29" s="41">
        <v>55.1</v>
      </c>
      <c r="G29" s="42">
        <f t="shared" si="0"/>
        <v>57.1</v>
      </c>
      <c r="H29" s="39"/>
    </row>
    <row r="30" spans="1:8" s="30" customFormat="1" ht="22.5" customHeight="1">
      <c r="A30" s="37">
        <v>202140128</v>
      </c>
      <c r="B30" s="40" t="s">
        <v>13</v>
      </c>
      <c r="C30" s="40" t="s">
        <v>10</v>
      </c>
      <c r="D30" s="38" t="s">
        <v>40</v>
      </c>
      <c r="E30" s="43">
        <v>3</v>
      </c>
      <c r="F30" s="41">
        <v>52.3</v>
      </c>
      <c r="G30" s="42">
        <f t="shared" si="0"/>
        <v>55.3</v>
      </c>
      <c r="H30" s="39"/>
    </row>
    <row r="31" spans="1:8" s="30" customFormat="1" ht="22.5" customHeight="1">
      <c r="A31" s="37">
        <v>202140129</v>
      </c>
      <c r="B31" s="40" t="s">
        <v>13</v>
      </c>
      <c r="C31" s="40" t="s">
        <v>10</v>
      </c>
      <c r="D31" s="38" t="s">
        <v>41</v>
      </c>
      <c r="E31" s="40">
        <v>2</v>
      </c>
      <c r="F31" s="41">
        <v>45.4</v>
      </c>
      <c r="G31" s="42">
        <f t="shared" si="0"/>
        <v>47.4</v>
      </c>
      <c r="H31" s="39"/>
    </row>
    <row r="32" spans="1:8" s="30" customFormat="1" ht="22.5" customHeight="1">
      <c r="A32" s="37">
        <v>202140130</v>
      </c>
      <c r="B32" s="40" t="s">
        <v>13</v>
      </c>
      <c r="C32" s="40" t="s">
        <v>10</v>
      </c>
      <c r="D32" s="38" t="s">
        <v>42</v>
      </c>
      <c r="E32" s="40">
        <v>2</v>
      </c>
      <c r="F32" s="41">
        <v>45.7</v>
      </c>
      <c r="G32" s="42">
        <f t="shared" si="0"/>
        <v>47.7</v>
      </c>
      <c r="H32" s="39"/>
    </row>
    <row r="33" spans="1:8" s="30" customFormat="1" ht="22.5" customHeight="1">
      <c r="A33" s="37">
        <v>202140131</v>
      </c>
      <c r="B33" s="40" t="s">
        <v>13</v>
      </c>
      <c r="C33" s="40" t="s">
        <v>10</v>
      </c>
      <c r="D33" s="38" t="s">
        <v>43</v>
      </c>
      <c r="E33" s="40">
        <v>2</v>
      </c>
      <c r="F33" s="41">
        <v>54.5</v>
      </c>
      <c r="G33" s="42">
        <f t="shared" si="0"/>
        <v>56.5</v>
      </c>
      <c r="H33" s="39"/>
    </row>
    <row r="34" spans="1:8" s="30" customFormat="1" ht="22.5" customHeight="1">
      <c r="A34" s="37">
        <v>202140132</v>
      </c>
      <c r="B34" s="40" t="s">
        <v>13</v>
      </c>
      <c r="C34" s="40" t="s">
        <v>10</v>
      </c>
      <c r="D34" s="38" t="s">
        <v>44</v>
      </c>
      <c r="E34" s="40">
        <v>2</v>
      </c>
      <c r="F34" s="41">
        <v>39.1</v>
      </c>
      <c r="G34" s="42">
        <f t="shared" si="0"/>
        <v>41.1</v>
      </c>
      <c r="H34" s="39"/>
    </row>
    <row r="35" spans="1:8" s="30" customFormat="1" ht="22.5" customHeight="1">
      <c r="A35" s="37">
        <v>202140133</v>
      </c>
      <c r="B35" s="43" t="s">
        <v>13</v>
      </c>
      <c r="C35" s="40" t="s">
        <v>10</v>
      </c>
      <c r="D35" s="38" t="s">
        <v>45</v>
      </c>
      <c r="E35" s="40">
        <v>2</v>
      </c>
      <c r="F35" s="41">
        <v>34.2</v>
      </c>
      <c r="G35" s="42">
        <f t="shared" si="0"/>
        <v>36.2</v>
      </c>
      <c r="H35" s="39"/>
    </row>
    <row r="36" spans="1:8" ht="22.5" customHeight="1">
      <c r="A36" s="37">
        <v>202140134</v>
      </c>
      <c r="B36" s="40" t="s">
        <v>9</v>
      </c>
      <c r="C36" s="40" t="s">
        <v>10</v>
      </c>
      <c r="D36" s="38" t="s">
        <v>46</v>
      </c>
      <c r="E36" s="40">
        <v>0</v>
      </c>
      <c r="F36" s="41">
        <v>48.7</v>
      </c>
      <c r="G36" s="42">
        <f t="shared" si="0"/>
        <v>48.7</v>
      </c>
      <c r="H36" s="39"/>
    </row>
    <row r="37" spans="1:8" ht="22.5" customHeight="1">
      <c r="A37" s="37">
        <v>202140135</v>
      </c>
      <c r="B37" s="40" t="s">
        <v>9</v>
      </c>
      <c r="C37" s="40" t="s">
        <v>10</v>
      </c>
      <c r="D37" s="38" t="s">
        <v>47</v>
      </c>
      <c r="E37" s="40">
        <v>0</v>
      </c>
      <c r="F37" s="41">
        <v>63</v>
      </c>
      <c r="G37" s="42">
        <f t="shared" si="0"/>
        <v>63</v>
      </c>
      <c r="H37" s="39"/>
    </row>
    <row r="38" spans="1:8" ht="22.5" customHeight="1">
      <c r="A38" s="37">
        <v>202140136</v>
      </c>
      <c r="B38" s="40" t="s">
        <v>13</v>
      </c>
      <c r="C38" s="40" t="s">
        <v>10</v>
      </c>
      <c r="D38" s="38" t="s">
        <v>48</v>
      </c>
      <c r="E38" s="40">
        <v>2</v>
      </c>
      <c r="F38" s="41">
        <v>39.7</v>
      </c>
      <c r="G38" s="42">
        <f t="shared" si="0"/>
        <v>41.7</v>
      </c>
      <c r="H38" s="39"/>
    </row>
    <row r="39" spans="1:8" ht="22.5" customHeight="1">
      <c r="A39" s="37">
        <v>202140137</v>
      </c>
      <c r="B39" s="40" t="s">
        <v>13</v>
      </c>
      <c r="C39" s="40" t="s">
        <v>10</v>
      </c>
      <c r="D39" s="38" t="s">
        <v>49</v>
      </c>
      <c r="E39" s="43">
        <v>3</v>
      </c>
      <c r="F39" s="41">
        <v>41.7</v>
      </c>
      <c r="G39" s="42">
        <f t="shared" si="0"/>
        <v>44.7</v>
      </c>
      <c r="H39" s="39"/>
    </row>
    <row r="40" spans="1:8" ht="22.5" customHeight="1">
      <c r="A40" s="37">
        <v>202140138</v>
      </c>
      <c r="B40" s="40" t="s">
        <v>13</v>
      </c>
      <c r="C40" s="40" t="s">
        <v>10</v>
      </c>
      <c r="D40" s="38" t="s">
        <v>50</v>
      </c>
      <c r="E40" s="40">
        <v>4</v>
      </c>
      <c r="F40" s="41">
        <v>52.6</v>
      </c>
      <c r="G40" s="42">
        <f t="shared" si="0"/>
        <v>56.6</v>
      </c>
      <c r="H40" s="39"/>
    </row>
    <row r="41" spans="1:8" ht="22.5" customHeight="1">
      <c r="A41" s="37">
        <v>202140139</v>
      </c>
      <c r="B41" s="40" t="s">
        <v>13</v>
      </c>
      <c r="C41" s="40" t="s">
        <v>10</v>
      </c>
      <c r="D41" s="38" t="s">
        <v>51</v>
      </c>
      <c r="E41" s="40">
        <v>0</v>
      </c>
      <c r="F41" s="41">
        <v>37.1</v>
      </c>
      <c r="G41" s="42">
        <f t="shared" si="0"/>
        <v>37.1</v>
      </c>
      <c r="H41" s="39"/>
    </row>
    <row r="42" spans="1:8" ht="22.5" customHeight="1">
      <c r="A42" s="37">
        <v>202140140</v>
      </c>
      <c r="B42" s="40" t="s">
        <v>13</v>
      </c>
      <c r="C42" s="40" t="s">
        <v>10</v>
      </c>
      <c r="D42" s="38" t="s">
        <v>52</v>
      </c>
      <c r="E42" s="40">
        <v>0</v>
      </c>
      <c r="F42" s="41">
        <v>0</v>
      </c>
      <c r="G42" s="42">
        <f t="shared" si="0"/>
        <v>0</v>
      </c>
      <c r="H42" s="39"/>
    </row>
    <row r="43" spans="1:8" ht="22.5" customHeight="1">
      <c r="A43" s="37">
        <v>202140141</v>
      </c>
      <c r="B43" s="40" t="s">
        <v>13</v>
      </c>
      <c r="C43" s="40" t="s">
        <v>10</v>
      </c>
      <c r="D43" s="38" t="s">
        <v>53</v>
      </c>
      <c r="E43" s="40">
        <v>2</v>
      </c>
      <c r="F43" s="41">
        <v>34.6</v>
      </c>
      <c r="G43" s="42">
        <f t="shared" si="0"/>
        <v>36.6</v>
      </c>
      <c r="H43" s="39"/>
    </row>
    <row r="44" spans="1:8" ht="22.5" customHeight="1">
      <c r="A44" s="37">
        <v>202140142</v>
      </c>
      <c r="B44" s="40" t="s">
        <v>13</v>
      </c>
      <c r="C44" s="40" t="s">
        <v>10</v>
      </c>
      <c r="D44" s="38" t="s">
        <v>54</v>
      </c>
      <c r="E44" s="43">
        <v>3</v>
      </c>
      <c r="F44" s="41">
        <v>50.8</v>
      </c>
      <c r="G44" s="42">
        <f t="shared" si="0"/>
        <v>53.8</v>
      </c>
      <c r="H44" s="39"/>
    </row>
    <row r="45" spans="1:8" ht="22.5" customHeight="1">
      <c r="A45" s="37">
        <v>202140143</v>
      </c>
      <c r="B45" s="40" t="s">
        <v>13</v>
      </c>
      <c r="C45" s="40" t="s">
        <v>10</v>
      </c>
      <c r="D45" s="38" t="s">
        <v>55</v>
      </c>
      <c r="E45" s="43">
        <v>3</v>
      </c>
      <c r="F45" s="41">
        <v>0</v>
      </c>
      <c r="G45" s="42">
        <v>0</v>
      </c>
      <c r="H45" s="39"/>
    </row>
    <row r="46" spans="1:8" ht="22.5" customHeight="1">
      <c r="A46" s="37">
        <v>202140144</v>
      </c>
      <c r="B46" s="40" t="s">
        <v>13</v>
      </c>
      <c r="C46" s="40" t="s">
        <v>10</v>
      </c>
      <c r="D46" s="38" t="s">
        <v>56</v>
      </c>
      <c r="E46" s="43">
        <v>3</v>
      </c>
      <c r="F46" s="41">
        <v>42.4</v>
      </c>
      <c r="G46" s="42">
        <f aca="true" t="shared" si="1" ref="G46:G100">F46+E46</f>
        <v>45.4</v>
      </c>
      <c r="H46" s="39"/>
    </row>
    <row r="47" spans="1:8" ht="22.5" customHeight="1">
      <c r="A47" s="37">
        <v>202140145</v>
      </c>
      <c r="B47" s="40" t="s">
        <v>13</v>
      </c>
      <c r="C47" s="40" t="s">
        <v>10</v>
      </c>
      <c r="D47" s="38" t="s">
        <v>57</v>
      </c>
      <c r="E47" s="40">
        <v>2</v>
      </c>
      <c r="F47" s="41">
        <v>49.8</v>
      </c>
      <c r="G47" s="42">
        <f t="shared" si="1"/>
        <v>51.8</v>
      </c>
      <c r="H47" s="39"/>
    </row>
    <row r="48" spans="1:8" ht="22.5" customHeight="1">
      <c r="A48" s="37">
        <v>202140146</v>
      </c>
      <c r="B48" s="40" t="s">
        <v>9</v>
      </c>
      <c r="C48" s="40" t="s">
        <v>10</v>
      </c>
      <c r="D48" s="38" t="s">
        <v>58</v>
      </c>
      <c r="E48" s="40">
        <v>0</v>
      </c>
      <c r="F48" s="41">
        <v>34.1</v>
      </c>
      <c r="G48" s="42">
        <f t="shared" si="1"/>
        <v>34.1</v>
      </c>
      <c r="H48" s="39"/>
    </row>
    <row r="49" spans="1:8" ht="22.5" customHeight="1">
      <c r="A49" s="37">
        <v>202140147</v>
      </c>
      <c r="B49" s="40" t="s">
        <v>13</v>
      </c>
      <c r="C49" s="40" t="s">
        <v>10</v>
      </c>
      <c r="D49" s="38" t="s">
        <v>59</v>
      </c>
      <c r="E49" s="40">
        <v>2</v>
      </c>
      <c r="F49" s="41">
        <v>46.3</v>
      </c>
      <c r="G49" s="42">
        <f t="shared" si="1"/>
        <v>48.3</v>
      </c>
      <c r="H49" s="39"/>
    </row>
    <row r="50" spans="1:8" ht="22.5" customHeight="1">
      <c r="A50" s="37">
        <v>202140148</v>
      </c>
      <c r="B50" s="40" t="s">
        <v>13</v>
      </c>
      <c r="C50" s="40" t="s">
        <v>10</v>
      </c>
      <c r="D50" s="38" t="s">
        <v>60</v>
      </c>
      <c r="E50" s="43">
        <v>3</v>
      </c>
      <c r="F50" s="41">
        <v>54.7</v>
      </c>
      <c r="G50" s="42">
        <f t="shared" si="1"/>
        <v>57.7</v>
      </c>
      <c r="H50" s="39"/>
    </row>
    <row r="51" spans="1:8" ht="22.5" customHeight="1">
      <c r="A51" s="37">
        <v>202140149</v>
      </c>
      <c r="B51" s="40" t="s">
        <v>13</v>
      </c>
      <c r="C51" s="40" t="s">
        <v>10</v>
      </c>
      <c r="D51" s="38" t="s">
        <v>61</v>
      </c>
      <c r="E51" s="40">
        <v>0</v>
      </c>
      <c r="F51" s="41">
        <v>70.1</v>
      </c>
      <c r="G51" s="42">
        <f t="shared" si="1"/>
        <v>70.1</v>
      </c>
      <c r="H51" s="39"/>
    </row>
    <row r="52" spans="1:8" ht="22.5" customHeight="1">
      <c r="A52" s="37">
        <v>202140150</v>
      </c>
      <c r="B52" s="40" t="s">
        <v>13</v>
      </c>
      <c r="C52" s="40" t="s">
        <v>10</v>
      </c>
      <c r="D52" s="38" t="s">
        <v>62</v>
      </c>
      <c r="E52" s="40">
        <v>2</v>
      </c>
      <c r="F52" s="41">
        <v>43.4</v>
      </c>
      <c r="G52" s="42">
        <f t="shared" si="1"/>
        <v>45.4</v>
      </c>
      <c r="H52" s="39"/>
    </row>
    <row r="53" spans="1:8" ht="22.5" customHeight="1">
      <c r="A53" s="37">
        <v>202140151</v>
      </c>
      <c r="B53" s="40" t="s">
        <v>13</v>
      </c>
      <c r="C53" s="40" t="s">
        <v>10</v>
      </c>
      <c r="D53" s="38" t="s">
        <v>63</v>
      </c>
      <c r="E53" s="40">
        <v>0</v>
      </c>
      <c r="F53" s="41">
        <v>46.7</v>
      </c>
      <c r="G53" s="42">
        <f t="shared" si="1"/>
        <v>46.7</v>
      </c>
      <c r="H53" s="39"/>
    </row>
    <row r="54" spans="1:8" ht="22.5" customHeight="1">
      <c r="A54" s="37">
        <v>202140152</v>
      </c>
      <c r="B54" s="40" t="s">
        <v>13</v>
      </c>
      <c r="C54" s="40" t="s">
        <v>10</v>
      </c>
      <c r="D54" s="38" t="s">
        <v>64</v>
      </c>
      <c r="E54" s="40">
        <v>2</v>
      </c>
      <c r="F54" s="41">
        <v>45.7</v>
      </c>
      <c r="G54" s="42">
        <f t="shared" si="1"/>
        <v>47.7</v>
      </c>
      <c r="H54" s="39"/>
    </row>
    <row r="55" spans="1:8" ht="22.5" customHeight="1">
      <c r="A55" s="37">
        <v>202140153</v>
      </c>
      <c r="B55" s="40" t="s">
        <v>9</v>
      </c>
      <c r="C55" s="40" t="s">
        <v>10</v>
      </c>
      <c r="D55" s="38" t="s">
        <v>65</v>
      </c>
      <c r="E55" s="40">
        <v>0</v>
      </c>
      <c r="F55" s="41">
        <v>37.3</v>
      </c>
      <c r="G55" s="42">
        <f t="shared" si="1"/>
        <v>37.3</v>
      </c>
      <c r="H55" s="39"/>
    </row>
    <row r="56" spans="1:8" ht="22.5" customHeight="1">
      <c r="A56" s="37">
        <v>202140154</v>
      </c>
      <c r="B56" s="40" t="s">
        <v>13</v>
      </c>
      <c r="C56" s="40" t="s">
        <v>10</v>
      </c>
      <c r="D56" s="38" t="s">
        <v>66</v>
      </c>
      <c r="E56" s="40">
        <v>2</v>
      </c>
      <c r="F56" s="41">
        <v>56.2</v>
      </c>
      <c r="G56" s="42">
        <f t="shared" si="1"/>
        <v>58.2</v>
      </c>
      <c r="H56" s="39"/>
    </row>
    <row r="57" spans="1:8" ht="22.5" customHeight="1">
      <c r="A57" s="37">
        <v>202140155</v>
      </c>
      <c r="B57" s="40" t="s">
        <v>9</v>
      </c>
      <c r="C57" s="40" t="s">
        <v>10</v>
      </c>
      <c r="D57" s="38" t="s">
        <v>67</v>
      </c>
      <c r="E57" s="40">
        <v>0</v>
      </c>
      <c r="F57" s="41">
        <v>61.9</v>
      </c>
      <c r="G57" s="42">
        <f t="shared" si="1"/>
        <v>61.9</v>
      </c>
      <c r="H57" s="39"/>
    </row>
    <row r="58" spans="1:8" s="30" customFormat="1" ht="22.5" customHeight="1">
      <c r="A58" s="37">
        <v>202140156</v>
      </c>
      <c r="B58" s="40" t="s">
        <v>13</v>
      </c>
      <c r="C58" s="40" t="s">
        <v>10</v>
      </c>
      <c r="D58" s="38" t="s">
        <v>68</v>
      </c>
      <c r="E58" s="40">
        <v>0</v>
      </c>
      <c r="F58" s="41">
        <v>40.9</v>
      </c>
      <c r="G58" s="42">
        <f t="shared" si="1"/>
        <v>40.9</v>
      </c>
      <c r="H58" s="39"/>
    </row>
    <row r="59" spans="1:8" s="30" customFormat="1" ht="22.5" customHeight="1">
      <c r="A59" s="37">
        <v>202140157</v>
      </c>
      <c r="B59" s="40" t="s">
        <v>9</v>
      </c>
      <c r="C59" s="40" t="s">
        <v>10</v>
      </c>
      <c r="D59" s="38" t="s">
        <v>69</v>
      </c>
      <c r="E59" s="40">
        <v>0</v>
      </c>
      <c r="F59" s="41">
        <v>42.3</v>
      </c>
      <c r="G59" s="42">
        <f t="shared" si="1"/>
        <v>42.3</v>
      </c>
      <c r="H59" s="39"/>
    </row>
    <row r="60" spans="1:8" s="30" customFormat="1" ht="22.5" customHeight="1">
      <c r="A60" s="37">
        <v>202140158</v>
      </c>
      <c r="B60" s="40" t="s">
        <v>9</v>
      </c>
      <c r="C60" s="40" t="s">
        <v>10</v>
      </c>
      <c r="D60" s="38" t="s">
        <v>70</v>
      </c>
      <c r="E60" s="40">
        <v>2</v>
      </c>
      <c r="F60" s="41">
        <v>49.7</v>
      </c>
      <c r="G60" s="42">
        <f t="shared" si="1"/>
        <v>51.7</v>
      </c>
      <c r="H60" s="39"/>
    </row>
    <row r="61" spans="1:8" s="30" customFormat="1" ht="22.5" customHeight="1">
      <c r="A61" s="37">
        <v>202140159</v>
      </c>
      <c r="B61" s="40" t="s">
        <v>9</v>
      </c>
      <c r="C61" s="40" t="s">
        <v>10</v>
      </c>
      <c r="D61" s="38" t="s">
        <v>71</v>
      </c>
      <c r="E61" s="40">
        <v>0</v>
      </c>
      <c r="F61" s="41">
        <v>44</v>
      </c>
      <c r="G61" s="42">
        <f t="shared" si="1"/>
        <v>44</v>
      </c>
      <c r="H61" s="39"/>
    </row>
    <row r="62" spans="1:8" s="30" customFormat="1" ht="22.5" customHeight="1">
      <c r="A62" s="37">
        <v>202140160</v>
      </c>
      <c r="B62" s="40" t="s">
        <v>13</v>
      </c>
      <c r="C62" s="40" t="s">
        <v>10</v>
      </c>
      <c r="D62" s="38" t="s">
        <v>72</v>
      </c>
      <c r="E62" s="40">
        <v>2</v>
      </c>
      <c r="F62" s="41">
        <v>41.9</v>
      </c>
      <c r="G62" s="42">
        <f t="shared" si="1"/>
        <v>43.9</v>
      </c>
      <c r="H62" s="39"/>
    </row>
    <row r="63" spans="1:8" s="30" customFormat="1" ht="22.5" customHeight="1">
      <c r="A63" s="37">
        <v>202140161</v>
      </c>
      <c r="B63" s="40" t="s">
        <v>9</v>
      </c>
      <c r="C63" s="40" t="s">
        <v>10</v>
      </c>
      <c r="D63" s="38" t="s">
        <v>73</v>
      </c>
      <c r="E63" s="40">
        <v>0</v>
      </c>
      <c r="F63" s="41">
        <v>51.7</v>
      </c>
      <c r="G63" s="42">
        <f t="shared" si="1"/>
        <v>51.7</v>
      </c>
      <c r="H63" s="39"/>
    </row>
    <row r="64" spans="1:8" s="30" customFormat="1" ht="22.5" customHeight="1">
      <c r="A64" s="37">
        <v>202140162</v>
      </c>
      <c r="B64" s="43" t="s">
        <v>9</v>
      </c>
      <c r="C64" s="40" t="s">
        <v>10</v>
      </c>
      <c r="D64" s="38" t="s">
        <v>74</v>
      </c>
      <c r="E64" s="43">
        <v>0</v>
      </c>
      <c r="F64" s="41">
        <v>32.4</v>
      </c>
      <c r="G64" s="42">
        <f t="shared" si="1"/>
        <v>32.4</v>
      </c>
      <c r="H64" s="39"/>
    </row>
    <row r="65" spans="1:8" s="30" customFormat="1" ht="22.5" customHeight="1">
      <c r="A65" s="37">
        <v>202140163</v>
      </c>
      <c r="B65" s="43" t="s">
        <v>13</v>
      </c>
      <c r="C65" s="40" t="s">
        <v>30</v>
      </c>
      <c r="D65" s="38" t="s">
        <v>75</v>
      </c>
      <c r="E65" s="40">
        <v>4</v>
      </c>
      <c r="F65" s="41">
        <v>47.4</v>
      </c>
      <c r="G65" s="42">
        <f t="shared" si="1"/>
        <v>51.4</v>
      </c>
      <c r="H65" s="39"/>
    </row>
    <row r="66" spans="1:8" s="30" customFormat="1" ht="22.5" customHeight="1">
      <c r="A66" s="37">
        <v>202140164</v>
      </c>
      <c r="B66" s="40" t="s">
        <v>13</v>
      </c>
      <c r="C66" s="40" t="s">
        <v>10</v>
      </c>
      <c r="D66" s="38" t="s">
        <v>76</v>
      </c>
      <c r="E66" s="40">
        <v>2</v>
      </c>
      <c r="F66" s="41">
        <v>48.5</v>
      </c>
      <c r="G66" s="42">
        <f t="shared" si="1"/>
        <v>50.5</v>
      </c>
      <c r="H66" s="39"/>
    </row>
    <row r="67" spans="1:8" s="30" customFormat="1" ht="22.5" customHeight="1">
      <c r="A67" s="37">
        <v>202140165</v>
      </c>
      <c r="B67" s="40" t="s">
        <v>13</v>
      </c>
      <c r="C67" s="40" t="s">
        <v>10</v>
      </c>
      <c r="D67" s="38" t="s">
        <v>77</v>
      </c>
      <c r="E67" s="40">
        <v>2</v>
      </c>
      <c r="F67" s="41">
        <v>52.1</v>
      </c>
      <c r="G67" s="42">
        <f t="shared" si="1"/>
        <v>54.1</v>
      </c>
      <c r="H67" s="39"/>
    </row>
    <row r="68" spans="1:8" s="30" customFormat="1" ht="22.5" customHeight="1">
      <c r="A68" s="37">
        <v>202140166</v>
      </c>
      <c r="B68" s="40" t="s">
        <v>9</v>
      </c>
      <c r="C68" s="40" t="s">
        <v>10</v>
      </c>
      <c r="D68" s="38" t="s">
        <v>78</v>
      </c>
      <c r="E68" s="40">
        <v>0</v>
      </c>
      <c r="F68" s="41">
        <v>52.7</v>
      </c>
      <c r="G68" s="42">
        <f t="shared" si="1"/>
        <v>52.7</v>
      </c>
      <c r="H68" s="39"/>
    </row>
    <row r="69" spans="1:8" s="30" customFormat="1" ht="22.5" customHeight="1">
      <c r="A69" s="37">
        <v>202140167</v>
      </c>
      <c r="B69" s="40" t="s">
        <v>9</v>
      </c>
      <c r="C69" s="40" t="s">
        <v>10</v>
      </c>
      <c r="D69" s="38" t="s">
        <v>79</v>
      </c>
      <c r="E69" s="40">
        <v>0</v>
      </c>
      <c r="F69" s="41">
        <v>43.5</v>
      </c>
      <c r="G69" s="42">
        <f t="shared" si="1"/>
        <v>43.5</v>
      </c>
      <c r="H69" s="39"/>
    </row>
    <row r="70" spans="1:8" s="30" customFormat="1" ht="22.5" customHeight="1">
      <c r="A70" s="37">
        <v>202140168</v>
      </c>
      <c r="B70" s="40" t="s">
        <v>9</v>
      </c>
      <c r="C70" s="40" t="s">
        <v>10</v>
      </c>
      <c r="D70" s="38" t="s">
        <v>80</v>
      </c>
      <c r="E70" s="40">
        <v>1</v>
      </c>
      <c r="F70" s="41">
        <v>37.4</v>
      </c>
      <c r="G70" s="42">
        <f t="shared" si="1"/>
        <v>38.4</v>
      </c>
      <c r="H70" s="39"/>
    </row>
    <row r="71" spans="1:8" s="30" customFormat="1" ht="22.5" customHeight="1">
      <c r="A71" s="37">
        <v>202140169</v>
      </c>
      <c r="B71" s="40" t="s">
        <v>9</v>
      </c>
      <c r="C71" s="40" t="s">
        <v>10</v>
      </c>
      <c r="D71" s="38" t="s">
        <v>81</v>
      </c>
      <c r="E71" s="40">
        <v>0</v>
      </c>
      <c r="F71" s="41">
        <v>47</v>
      </c>
      <c r="G71" s="42">
        <f t="shared" si="1"/>
        <v>47</v>
      </c>
      <c r="H71" s="39"/>
    </row>
    <row r="72" spans="1:8" s="30" customFormat="1" ht="22.5" customHeight="1">
      <c r="A72" s="37">
        <v>202140170</v>
      </c>
      <c r="B72" s="43" t="s">
        <v>13</v>
      </c>
      <c r="C72" s="40" t="s">
        <v>10</v>
      </c>
      <c r="D72" s="38" t="s">
        <v>82</v>
      </c>
      <c r="E72" s="43">
        <v>3</v>
      </c>
      <c r="F72" s="41">
        <v>43</v>
      </c>
      <c r="G72" s="42">
        <f t="shared" si="1"/>
        <v>46</v>
      </c>
      <c r="H72" s="39"/>
    </row>
    <row r="73" spans="1:8" s="30" customFormat="1" ht="22.5" customHeight="1">
      <c r="A73" s="37">
        <v>202140171</v>
      </c>
      <c r="B73" s="40" t="s">
        <v>13</v>
      </c>
      <c r="C73" s="40" t="s">
        <v>10</v>
      </c>
      <c r="D73" s="38" t="s">
        <v>83</v>
      </c>
      <c r="E73" s="40">
        <v>2</v>
      </c>
      <c r="F73" s="41">
        <v>50</v>
      </c>
      <c r="G73" s="42">
        <f t="shared" si="1"/>
        <v>52</v>
      </c>
      <c r="H73" s="39"/>
    </row>
    <row r="74" spans="1:8" ht="22.5" customHeight="1">
      <c r="A74" s="37">
        <v>202140172</v>
      </c>
      <c r="B74" s="40" t="s">
        <v>13</v>
      </c>
      <c r="C74" s="40" t="s">
        <v>10</v>
      </c>
      <c r="D74" s="38" t="s">
        <v>84</v>
      </c>
      <c r="E74" s="40">
        <v>2</v>
      </c>
      <c r="F74" s="41">
        <v>48.7</v>
      </c>
      <c r="G74" s="42">
        <f t="shared" si="1"/>
        <v>50.7</v>
      </c>
      <c r="H74" s="39"/>
    </row>
    <row r="75" spans="1:8" ht="22.5" customHeight="1">
      <c r="A75" s="37">
        <v>202140173</v>
      </c>
      <c r="B75" s="40" t="s">
        <v>13</v>
      </c>
      <c r="C75" s="40" t="s">
        <v>10</v>
      </c>
      <c r="D75" s="38" t="s">
        <v>85</v>
      </c>
      <c r="E75" s="43">
        <v>3</v>
      </c>
      <c r="F75" s="41">
        <v>35.2</v>
      </c>
      <c r="G75" s="42">
        <f t="shared" si="1"/>
        <v>38.2</v>
      </c>
      <c r="H75" s="39"/>
    </row>
    <row r="76" spans="1:8" ht="22.5" customHeight="1">
      <c r="A76" s="37">
        <v>202140174</v>
      </c>
      <c r="B76" s="40" t="s">
        <v>13</v>
      </c>
      <c r="C76" s="40" t="s">
        <v>10</v>
      </c>
      <c r="D76" s="38" t="s">
        <v>86</v>
      </c>
      <c r="E76" s="40">
        <v>0</v>
      </c>
      <c r="F76" s="41">
        <v>63.7</v>
      </c>
      <c r="G76" s="42">
        <f t="shared" si="1"/>
        <v>63.7</v>
      </c>
      <c r="H76" s="39"/>
    </row>
    <row r="77" spans="1:8" ht="22.5" customHeight="1">
      <c r="A77" s="37">
        <v>202140175</v>
      </c>
      <c r="B77" s="40" t="s">
        <v>13</v>
      </c>
      <c r="C77" s="40" t="s">
        <v>10</v>
      </c>
      <c r="D77" s="38" t="s">
        <v>87</v>
      </c>
      <c r="E77" s="40">
        <v>0</v>
      </c>
      <c r="F77" s="41">
        <v>47.5</v>
      </c>
      <c r="G77" s="42">
        <f t="shared" si="1"/>
        <v>47.5</v>
      </c>
      <c r="H77" s="39"/>
    </row>
    <row r="78" spans="1:8" ht="22.5" customHeight="1">
      <c r="A78" s="37">
        <v>202140176</v>
      </c>
      <c r="B78" s="40" t="s">
        <v>13</v>
      </c>
      <c r="C78" s="40" t="s">
        <v>10</v>
      </c>
      <c r="D78" s="38" t="s">
        <v>88</v>
      </c>
      <c r="E78" s="40">
        <v>2</v>
      </c>
      <c r="F78" s="41">
        <v>46.1</v>
      </c>
      <c r="G78" s="42">
        <f t="shared" si="1"/>
        <v>48.1</v>
      </c>
      <c r="H78" s="39"/>
    </row>
    <row r="79" spans="1:8" ht="22.5" customHeight="1">
      <c r="A79" s="37">
        <v>202140177</v>
      </c>
      <c r="B79" s="40" t="s">
        <v>13</v>
      </c>
      <c r="C79" s="40" t="s">
        <v>10</v>
      </c>
      <c r="D79" s="38" t="s">
        <v>89</v>
      </c>
      <c r="E79" s="40">
        <v>0</v>
      </c>
      <c r="F79" s="41">
        <v>51.9</v>
      </c>
      <c r="G79" s="42">
        <f t="shared" si="1"/>
        <v>51.9</v>
      </c>
      <c r="H79" s="39"/>
    </row>
    <row r="80" spans="1:8" ht="22.5" customHeight="1">
      <c r="A80" s="37">
        <v>202140178</v>
      </c>
      <c r="B80" s="40" t="s">
        <v>13</v>
      </c>
      <c r="C80" s="40" t="s">
        <v>10</v>
      </c>
      <c r="D80" s="38" t="s">
        <v>90</v>
      </c>
      <c r="E80" s="40">
        <v>4</v>
      </c>
      <c r="F80" s="41">
        <v>55.8</v>
      </c>
      <c r="G80" s="42">
        <f t="shared" si="1"/>
        <v>59.8</v>
      </c>
      <c r="H80" s="39"/>
    </row>
    <row r="81" spans="1:8" ht="22.5" customHeight="1">
      <c r="A81" s="37">
        <v>202140179</v>
      </c>
      <c r="B81" s="40" t="s">
        <v>13</v>
      </c>
      <c r="C81" s="40" t="s">
        <v>10</v>
      </c>
      <c r="D81" s="38" t="s">
        <v>91</v>
      </c>
      <c r="E81" s="40">
        <v>0</v>
      </c>
      <c r="F81" s="41">
        <v>53.8</v>
      </c>
      <c r="G81" s="42">
        <f t="shared" si="1"/>
        <v>53.8</v>
      </c>
      <c r="H81" s="39"/>
    </row>
    <row r="82" spans="1:8" ht="22.5" customHeight="1">
      <c r="A82" s="37">
        <v>202140180</v>
      </c>
      <c r="B82" s="40" t="s">
        <v>13</v>
      </c>
      <c r="C82" s="40" t="s">
        <v>10</v>
      </c>
      <c r="D82" s="38" t="s">
        <v>92</v>
      </c>
      <c r="E82" s="40">
        <v>2</v>
      </c>
      <c r="F82" s="41">
        <v>41.5</v>
      </c>
      <c r="G82" s="42">
        <f t="shared" si="1"/>
        <v>43.5</v>
      </c>
      <c r="H82" s="39"/>
    </row>
    <row r="83" spans="1:8" ht="22.5" customHeight="1">
      <c r="A83" s="37">
        <v>202140181</v>
      </c>
      <c r="B83" s="40" t="s">
        <v>13</v>
      </c>
      <c r="C83" s="40" t="s">
        <v>10</v>
      </c>
      <c r="D83" s="38" t="s">
        <v>93</v>
      </c>
      <c r="E83" s="40">
        <v>0</v>
      </c>
      <c r="F83" s="41">
        <v>66.1</v>
      </c>
      <c r="G83" s="42">
        <f t="shared" si="1"/>
        <v>66.1</v>
      </c>
      <c r="H83" s="39"/>
    </row>
    <row r="84" spans="1:8" ht="22.5" customHeight="1">
      <c r="A84" s="37">
        <v>202140182</v>
      </c>
      <c r="B84" s="43" t="s">
        <v>13</v>
      </c>
      <c r="C84" s="40" t="s">
        <v>10</v>
      </c>
      <c r="D84" s="38" t="s">
        <v>94</v>
      </c>
      <c r="E84" s="43">
        <v>0</v>
      </c>
      <c r="F84" s="41">
        <v>36.4</v>
      </c>
      <c r="G84" s="42">
        <f t="shared" si="1"/>
        <v>36.4</v>
      </c>
      <c r="H84" s="39"/>
    </row>
    <row r="85" spans="1:8" ht="22.5" customHeight="1">
      <c r="A85" s="37">
        <v>202140183</v>
      </c>
      <c r="B85" s="40" t="s">
        <v>13</v>
      </c>
      <c r="C85" s="40" t="s">
        <v>10</v>
      </c>
      <c r="D85" s="38" t="s">
        <v>95</v>
      </c>
      <c r="E85" s="40">
        <v>4</v>
      </c>
      <c r="F85" s="41">
        <v>51.9</v>
      </c>
      <c r="G85" s="42">
        <f t="shared" si="1"/>
        <v>55.9</v>
      </c>
      <c r="H85" s="39"/>
    </row>
    <row r="86" spans="1:8" ht="22.5" customHeight="1">
      <c r="A86" s="37">
        <v>202140184</v>
      </c>
      <c r="B86" s="40" t="s">
        <v>9</v>
      </c>
      <c r="C86" s="40" t="s">
        <v>10</v>
      </c>
      <c r="D86" s="38" t="s">
        <v>96</v>
      </c>
      <c r="E86" s="40">
        <v>0</v>
      </c>
      <c r="F86" s="41">
        <v>44.3</v>
      </c>
      <c r="G86" s="42">
        <f t="shared" si="1"/>
        <v>44.3</v>
      </c>
      <c r="H86" s="39"/>
    </row>
    <row r="87" spans="1:8" ht="22.5" customHeight="1">
      <c r="A87" s="37">
        <v>202140185</v>
      </c>
      <c r="B87" s="40" t="s">
        <v>9</v>
      </c>
      <c r="C87" s="40" t="s">
        <v>10</v>
      </c>
      <c r="D87" s="38" t="s">
        <v>97</v>
      </c>
      <c r="E87" s="40">
        <v>4</v>
      </c>
      <c r="F87" s="41">
        <v>43.1</v>
      </c>
      <c r="G87" s="42">
        <f t="shared" si="1"/>
        <v>47.1</v>
      </c>
      <c r="H87" s="39"/>
    </row>
    <row r="88" spans="1:8" ht="22.5" customHeight="1">
      <c r="A88" s="37">
        <v>202140186</v>
      </c>
      <c r="B88" s="40" t="s">
        <v>13</v>
      </c>
      <c r="C88" s="40" t="s">
        <v>10</v>
      </c>
      <c r="D88" s="38" t="s">
        <v>98</v>
      </c>
      <c r="E88" s="40">
        <v>2</v>
      </c>
      <c r="F88" s="41">
        <v>36.7</v>
      </c>
      <c r="G88" s="42">
        <f t="shared" si="1"/>
        <v>38.7</v>
      </c>
      <c r="H88" s="39"/>
    </row>
    <row r="89" spans="1:8" ht="22.5" customHeight="1">
      <c r="A89" s="37">
        <v>202140187</v>
      </c>
      <c r="B89" s="40" t="s">
        <v>9</v>
      </c>
      <c r="C89" s="40" t="s">
        <v>10</v>
      </c>
      <c r="D89" s="38" t="s">
        <v>99</v>
      </c>
      <c r="E89" s="40">
        <v>0</v>
      </c>
      <c r="F89" s="41">
        <v>43.4</v>
      </c>
      <c r="G89" s="42">
        <f t="shared" si="1"/>
        <v>43.4</v>
      </c>
      <c r="H89" s="39"/>
    </row>
    <row r="90" spans="1:8" ht="22.5" customHeight="1">
      <c r="A90" s="37">
        <v>202140188</v>
      </c>
      <c r="B90" s="40" t="s">
        <v>9</v>
      </c>
      <c r="C90" s="40" t="s">
        <v>10</v>
      </c>
      <c r="D90" s="38" t="s">
        <v>100</v>
      </c>
      <c r="E90" s="40">
        <v>0</v>
      </c>
      <c r="F90" s="41">
        <v>41.4</v>
      </c>
      <c r="G90" s="42">
        <f t="shared" si="1"/>
        <v>41.4</v>
      </c>
      <c r="H90" s="39"/>
    </row>
    <row r="91" spans="1:8" ht="22.5" customHeight="1">
      <c r="A91" s="37">
        <v>202140189</v>
      </c>
      <c r="B91" s="40" t="s">
        <v>13</v>
      </c>
      <c r="C91" s="40" t="s">
        <v>10</v>
      </c>
      <c r="D91" s="38" t="s">
        <v>101</v>
      </c>
      <c r="E91" s="40">
        <v>0</v>
      </c>
      <c r="F91" s="41">
        <v>29.2</v>
      </c>
      <c r="G91" s="42">
        <f t="shared" si="1"/>
        <v>29.2</v>
      </c>
      <c r="H91" s="39"/>
    </row>
    <row r="92" spans="1:8" ht="22.5" customHeight="1">
      <c r="A92" s="37">
        <v>202140190</v>
      </c>
      <c r="B92" s="40" t="s">
        <v>13</v>
      </c>
      <c r="C92" s="40" t="s">
        <v>10</v>
      </c>
      <c r="D92" s="38" t="s">
        <v>102</v>
      </c>
      <c r="E92" s="40">
        <v>2</v>
      </c>
      <c r="F92" s="41">
        <v>42.5</v>
      </c>
      <c r="G92" s="42">
        <f t="shared" si="1"/>
        <v>44.5</v>
      </c>
      <c r="H92" s="39"/>
    </row>
    <row r="93" spans="1:8" ht="22.5" customHeight="1">
      <c r="A93" s="37">
        <v>202140191</v>
      </c>
      <c r="B93" s="40" t="s">
        <v>9</v>
      </c>
      <c r="C93" s="40" t="s">
        <v>10</v>
      </c>
      <c r="D93" s="38" t="s">
        <v>103</v>
      </c>
      <c r="E93" s="40">
        <v>0</v>
      </c>
      <c r="F93" s="41">
        <v>36</v>
      </c>
      <c r="G93" s="42">
        <f t="shared" si="1"/>
        <v>36</v>
      </c>
      <c r="H93" s="39"/>
    </row>
    <row r="94" spans="1:8" ht="22.5" customHeight="1">
      <c r="A94" s="37">
        <v>202140192</v>
      </c>
      <c r="B94" s="40" t="s">
        <v>13</v>
      </c>
      <c r="C94" s="40" t="s">
        <v>10</v>
      </c>
      <c r="D94" s="38" t="s">
        <v>104</v>
      </c>
      <c r="E94" s="43">
        <v>3</v>
      </c>
      <c r="F94" s="41">
        <v>56.4</v>
      </c>
      <c r="G94" s="42">
        <f t="shared" si="1"/>
        <v>59.4</v>
      </c>
      <c r="H94" s="39"/>
    </row>
    <row r="95" spans="1:8" ht="22.5" customHeight="1">
      <c r="A95" s="37">
        <v>202140193</v>
      </c>
      <c r="B95" s="40" t="s">
        <v>13</v>
      </c>
      <c r="C95" s="40" t="s">
        <v>10</v>
      </c>
      <c r="D95" s="38" t="s">
        <v>105</v>
      </c>
      <c r="E95" s="40">
        <v>2</v>
      </c>
      <c r="F95" s="41">
        <v>40.4</v>
      </c>
      <c r="G95" s="42">
        <f t="shared" si="1"/>
        <v>42.4</v>
      </c>
      <c r="H95" s="39"/>
    </row>
    <row r="96" spans="1:8" ht="22.5" customHeight="1">
      <c r="A96" s="37">
        <v>202140194</v>
      </c>
      <c r="B96" s="40" t="s">
        <v>13</v>
      </c>
      <c r="C96" s="40" t="s">
        <v>10</v>
      </c>
      <c r="D96" s="38" t="s">
        <v>106</v>
      </c>
      <c r="E96" s="40">
        <v>0</v>
      </c>
      <c r="F96" s="41">
        <v>46.5</v>
      </c>
      <c r="G96" s="42">
        <f t="shared" si="1"/>
        <v>46.5</v>
      </c>
      <c r="H96" s="39"/>
    </row>
    <row r="97" spans="1:8" ht="22.5" customHeight="1">
      <c r="A97" s="37">
        <v>202140195</v>
      </c>
      <c r="B97" s="40" t="s">
        <v>13</v>
      </c>
      <c r="C97" s="40" t="s">
        <v>10</v>
      </c>
      <c r="D97" s="38" t="s">
        <v>107</v>
      </c>
      <c r="E97" s="43">
        <v>3</v>
      </c>
      <c r="F97" s="41">
        <v>30.9</v>
      </c>
      <c r="G97" s="42">
        <f t="shared" si="1"/>
        <v>33.9</v>
      </c>
      <c r="H97" s="39"/>
    </row>
    <row r="98" spans="1:8" ht="22.5" customHeight="1">
      <c r="A98" s="37">
        <v>202140196</v>
      </c>
      <c r="B98" s="40" t="s">
        <v>13</v>
      </c>
      <c r="C98" s="40" t="s">
        <v>10</v>
      </c>
      <c r="D98" s="38" t="s">
        <v>108</v>
      </c>
      <c r="E98" s="40">
        <v>2</v>
      </c>
      <c r="F98" s="41">
        <v>41.4</v>
      </c>
      <c r="G98" s="42">
        <f t="shared" si="1"/>
        <v>43.4</v>
      </c>
      <c r="H98" s="39"/>
    </row>
    <row r="99" spans="1:8" ht="22.5" customHeight="1">
      <c r="A99" s="37">
        <v>202140197</v>
      </c>
      <c r="B99" s="40" t="s">
        <v>13</v>
      </c>
      <c r="C99" s="40" t="s">
        <v>10</v>
      </c>
      <c r="D99" s="38" t="s">
        <v>109</v>
      </c>
      <c r="E99" s="40">
        <v>0</v>
      </c>
      <c r="F99" s="41">
        <v>56.7</v>
      </c>
      <c r="G99" s="42">
        <f t="shared" si="1"/>
        <v>56.7</v>
      </c>
      <c r="H99" s="39"/>
    </row>
    <row r="100" spans="1:8" s="30" customFormat="1" ht="22.5" customHeight="1">
      <c r="A100" s="37">
        <v>202140198</v>
      </c>
      <c r="B100" s="43" t="s">
        <v>13</v>
      </c>
      <c r="C100" s="40" t="s">
        <v>10</v>
      </c>
      <c r="D100" s="38" t="s">
        <v>110</v>
      </c>
      <c r="E100" s="43">
        <v>0</v>
      </c>
      <c r="F100" s="41">
        <v>39.1</v>
      </c>
      <c r="G100" s="42">
        <f t="shared" si="1"/>
        <v>39.1</v>
      </c>
      <c r="H100" s="39"/>
    </row>
    <row r="102" ht="14.25">
      <c r="H102" s="44"/>
    </row>
    <row r="103" ht="14.25">
      <c r="H103" s="44"/>
    </row>
    <row r="104" ht="14.25">
      <c r="H104" s="44"/>
    </row>
    <row r="105" ht="14.25">
      <c r="H105" s="44"/>
    </row>
    <row r="106" ht="14.25">
      <c r="H106" s="44"/>
    </row>
    <row r="107" ht="14.25">
      <c r="H107" s="44"/>
    </row>
    <row r="108" ht="14.25">
      <c r="H108" s="44"/>
    </row>
    <row r="109" ht="14.25">
      <c r="H109" s="44"/>
    </row>
    <row r="110" ht="14.25">
      <c r="H110" s="44"/>
    </row>
    <row r="111" ht="14.25">
      <c r="H111" s="44"/>
    </row>
    <row r="112" ht="14.25">
      <c r="H112" s="44"/>
    </row>
    <row r="113" ht="14.25">
      <c r="H113" s="44"/>
    </row>
    <row r="114" ht="14.25">
      <c r="H114" s="44"/>
    </row>
    <row r="115" ht="14.25">
      <c r="H115" s="44"/>
    </row>
    <row r="116" ht="14.25">
      <c r="H116" s="44"/>
    </row>
    <row r="117" ht="14.25">
      <c r="H117" s="44"/>
    </row>
    <row r="118" ht="14.25">
      <c r="H118" s="44"/>
    </row>
    <row r="119" ht="14.25">
      <c r="H119" s="44"/>
    </row>
    <row r="120" ht="14.25">
      <c r="H120" s="44"/>
    </row>
    <row r="121" ht="14.25">
      <c r="H121" s="44"/>
    </row>
    <row r="122" ht="14.25">
      <c r="H122" s="44"/>
    </row>
    <row r="123" ht="14.25">
      <c r="H123" s="44"/>
    </row>
    <row r="124" ht="14.25">
      <c r="H124" s="44"/>
    </row>
    <row r="125" ht="14.25">
      <c r="H125" s="44"/>
    </row>
    <row r="126" ht="14.25">
      <c r="H126" s="44"/>
    </row>
    <row r="127" ht="14.25">
      <c r="H127" s="44"/>
    </row>
    <row r="128" ht="14.25">
      <c r="H128" s="44"/>
    </row>
    <row r="129" ht="14.25">
      <c r="H129" s="44"/>
    </row>
    <row r="130" ht="14.25">
      <c r="H130" s="44"/>
    </row>
    <row r="131" ht="14.25">
      <c r="H131" s="44"/>
    </row>
    <row r="132" ht="14.25">
      <c r="H132" s="44"/>
    </row>
    <row r="133" ht="14.25">
      <c r="H133" s="44"/>
    </row>
    <row r="134" ht="14.25">
      <c r="H134" s="44"/>
    </row>
    <row r="135" ht="14.25">
      <c r="H135" s="44"/>
    </row>
    <row r="136" ht="14.25">
      <c r="H136" s="44"/>
    </row>
    <row r="137" ht="14.25">
      <c r="H137" s="44"/>
    </row>
    <row r="138" ht="14.25">
      <c r="H138" s="44"/>
    </row>
    <row r="139" ht="14.25">
      <c r="H139" s="44"/>
    </row>
    <row r="140" ht="14.25">
      <c r="H140" s="44"/>
    </row>
    <row r="141" ht="14.25">
      <c r="H141" s="44"/>
    </row>
    <row r="142" ht="14.25">
      <c r="H142" s="44"/>
    </row>
    <row r="143" ht="14.25">
      <c r="H143" s="44"/>
    </row>
    <row r="144" ht="14.25">
      <c r="H144" s="44"/>
    </row>
    <row r="145" ht="14.25">
      <c r="H145" s="44"/>
    </row>
  </sheetData>
  <sheetProtection/>
  <mergeCells count="1">
    <mergeCell ref="A1:H1"/>
  </mergeCells>
  <printOptions horizontalCentered="1"/>
  <pageMargins left="0" right="0" top="0.39305555555555555" bottom="0.7083333333333334" header="0.5118055555555555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"/>
  <sheetViews>
    <sheetView workbookViewId="0" topLeftCell="A157">
      <selection activeCell="A169" sqref="A169:E169"/>
    </sheetView>
  </sheetViews>
  <sheetFormatPr defaultColWidth="9.00390625" defaultRowHeight="14.25"/>
  <cols>
    <col min="1" max="1" width="11.00390625" style="0" customWidth="1"/>
    <col min="3" max="3" width="6.00390625" style="0" customWidth="1"/>
    <col min="4" max="4" width="13.625" style="0" customWidth="1"/>
    <col min="5" max="5" width="2.375" style="0" customWidth="1"/>
    <col min="6" max="6" width="3.625" style="0" customWidth="1"/>
    <col min="7" max="7" width="11.00390625" style="0" customWidth="1"/>
    <col min="9" max="9" width="6.00390625" style="0" customWidth="1"/>
    <col min="10" max="10" width="13.625" style="0" customWidth="1"/>
    <col min="11" max="11" width="2.375" style="0" customWidth="1"/>
  </cols>
  <sheetData>
    <row r="1" spans="1:11" ht="45" customHeight="1">
      <c r="A1" s="1" t="s">
        <v>111</v>
      </c>
      <c r="B1" s="2"/>
      <c r="C1" s="2"/>
      <c r="D1" s="2"/>
      <c r="E1" s="3"/>
      <c r="G1" s="1" t="s">
        <v>111</v>
      </c>
      <c r="H1" s="2"/>
      <c r="I1" s="2"/>
      <c r="J1" s="2"/>
      <c r="K1" s="3"/>
    </row>
    <row r="2" spans="1:11" ht="48" customHeight="1">
      <c r="A2" s="4" t="s">
        <v>112</v>
      </c>
      <c r="B2" s="5"/>
      <c r="C2" s="5"/>
      <c r="D2" s="5"/>
      <c r="E2" s="6"/>
      <c r="G2" s="4" t="s">
        <v>112</v>
      </c>
      <c r="H2" s="5"/>
      <c r="I2" s="5"/>
      <c r="J2" s="5"/>
      <c r="K2" s="6"/>
    </row>
    <row r="3" spans="1:11" ht="25.5" customHeight="1">
      <c r="A3" s="7" t="s">
        <v>113</v>
      </c>
      <c r="B3" s="8" t="s">
        <v>114</v>
      </c>
      <c r="C3" s="8"/>
      <c r="D3" s="9" t="s">
        <v>115</v>
      </c>
      <c r="E3" s="10"/>
      <c r="G3" s="11" t="s">
        <v>113</v>
      </c>
      <c r="H3" s="12" t="e">
        <f ca="1">VLOOKUP(H7,'成绩公示'!A$3:'成绩公示'!N$7597,3,FALSE)</f>
        <v>#N/A</v>
      </c>
      <c r="I3" s="27"/>
      <c r="J3" s="9" t="s">
        <v>115</v>
      </c>
      <c r="K3" s="10"/>
    </row>
    <row r="4" spans="1:11" ht="25.5" customHeight="1">
      <c r="A4" s="11" t="s">
        <v>116</v>
      </c>
      <c r="B4" s="12" t="s">
        <v>9</v>
      </c>
      <c r="C4" s="12"/>
      <c r="D4" s="9"/>
      <c r="E4" s="10"/>
      <c r="G4" s="11" t="s">
        <v>116</v>
      </c>
      <c r="H4" s="12" t="e">
        <f ca="1">VLOOKUP(H7,'成绩公示'!A$3:'成绩公示'!N$7597,4,FALSE)</f>
        <v>#N/A</v>
      </c>
      <c r="I4" s="27"/>
      <c r="J4" s="9"/>
      <c r="K4" s="10"/>
    </row>
    <row r="5" spans="1:11" ht="25.5" customHeight="1">
      <c r="A5" s="11" t="s">
        <v>117</v>
      </c>
      <c r="B5" s="12" t="s">
        <v>11</v>
      </c>
      <c r="C5" s="12"/>
      <c r="D5" s="9"/>
      <c r="E5" s="10"/>
      <c r="G5" s="11" t="s">
        <v>117</v>
      </c>
      <c r="H5" s="12" t="e">
        <f ca="1">VLOOKUP(H7,'成绩公示'!A$3:'成绩公示'!N$7597,7,FALSE)</f>
        <v>#N/A</v>
      </c>
      <c r="I5" s="27"/>
      <c r="J5" s="9"/>
      <c r="K5" s="10"/>
    </row>
    <row r="6" spans="1:11" ht="25.5" customHeight="1">
      <c r="A6" s="11" t="s">
        <v>118</v>
      </c>
      <c r="B6" s="13" t="s">
        <v>119</v>
      </c>
      <c r="C6" s="13"/>
      <c r="D6" s="9"/>
      <c r="E6" s="10"/>
      <c r="G6" s="11" t="s">
        <v>118</v>
      </c>
      <c r="H6" s="13" t="e">
        <f ca="1">VLOOKUP(H7,'成绩公示'!A$3:'成绩公示'!N$7597,6,FALSE)</f>
        <v>#N/A</v>
      </c>
      <c r="I6" s="28"/>
      <c r="J6" s="9"/>
      <c r="K6" s="10"/>
    </row>
    <row r="7" spans="1:11" ht="25.5" customHeight="1">
      <c r="A7" s="11" t="s">
        <v>120</v>
      </c>
      <c r="B7" s="12">
        <v>201810171</v>
      </c>
      <c r="C7" s="12"/>
      <c r="D7" s="12"/>
      <c r="E7" s="10"/>
      <c r="G7" s="11" t="s">
        <v>120</v>
      </c>
      <c r="H7" s="12">
        <f>B7+1</f>
        <v>201810172</v>
      </c>
      <c r="I7" s="12"/>
      <c r="J7" s="12"/>
      <c r="K7" s="10"/>
    </row>
    <row r="8" spans="1:11" ht="33.75" customHeight="1">
      <c r="A8" s="14" t="s">
        <v>121</v>
      </c>
      <c r="B8" s="15"/>
      <c r="C8" s="15"/>
      <c r="D8" s="15"/>
      <c r="E8" s="16"/>
      <c r="G8" s="14" t="s">
        <v>121</v>
      </c>
      <c r="H8" s="15"/>
      <c r="I8" s="15"/>
      <c r="J8" s="15"/>
      <c r="K8" s="16"/>
    </row>
    <row r="9" spans="1:11" ht="24.75" customHeight="1">
      <c r="A9" s="17" t="s">
        <v>122</v>
      </c>
      <c r="B9" s="18"/>
      <c r="C9" s="18"/>
      <c r="D9" s="18"/>
      <c r="E9" s="19"/>
      <c r="G9" s="17" t="s">
        <v>122</v>
      </c>
      <c r="H9" s="18"/>
      <c r="I9" s="18"/>
      <c r="J9" s="18"/>
      <c r="K9" s="19"/>
    </row>
    <row r="10" spans="1:11" ht="29.25" customHeight="1">
      <c r="A10" s="20" t="s">
        <v>123</v>
      </c>
      <c r="B10" s="21"/>
      <c r="C10" s="21"/>
      <c r="D10" s="21"/>
      <c r="E10" s="22"/>
      <c r="F10" s="23"/>
      <c r="G10" s="20" t="s">
        <v>123</v>
      </c>
      <c r="H10" s="21"/>
      <c r="I10" s="21"/>
      <c r="J10" s="21"/>
      <c r="K10" s="22"/>
    </row>
    <row r="11" spans="1:11" ht="21" customHeight="1">
      <c r="A11" s="24" t="s">
        <v>124</v>
      </c>
      <c r="B11" s="25"/>
      <c r="C11" s="25"/>
      <c r="D11" s="25"/>
      <c r="E11" s="26"/>
      <c r="F11" s="23"/>
      <c r="G11" s="24" t="s">
        <v>124</v>
      </c>
      <c r="H11" s="25"/>
      <c r="I11" s="25"/>
      <c r="J11" s="25"/>
      <c r="K11" s="26"/>
    </row>
    <row r="12" ht="89.25" customHeight="1"/>
    <row r="13" spans="1:11" ht="45" customHeight="1">
      <c r="A13" s="1" t="s">
        <v>111</v>
      </c>
      <c r="B13" s="2"/>
      <c r="C13" s="2"/>
      <c r="D13" s="2"/>
      <c r="E13" s="3"/>
      <c r="G13" s="1" t="s">
        <v>111</v>
      </c>
      <c r="H13" s="2"/>
      <c r="I13" s="2"/>
      <c r="J13" s="2"/>
      <c r="K13" s="3"/>
    </row>
    <row r="14" spans="1:11" ht="48" customHeight="1">
      <c r="A14" s="4" t="s">
        <v>112</v>
      </c>
      <c r="B14" s="5"/>
      <c r="C14" s="5"/>
      <c r="D14" s="5"/>
      <c r="E14" s="6"/>
      <c r="G14" s="4" t="s">
        <v>112</v>
      </c>
      <c r="H14" s="5"/>
      <c r="I14" s="5"/>
      <c r="J14" s="5"/>
      <c r="K14" s="6"/>
    </row>
    <row r="15" spans="1:11" ht="25.5" customHeight="1">
      <c r="A15" s="11" t="s">
        <v>113</v>
      </c>
      <c r="B15" s="12" t="e">
        <f ca="1">VLOOKUP(B19,'成绩公示'!A$3:'成绩公示'!N$7597,3,FALSE)</f>
        <v>#N/A</v>
      </c>
      <c r="C15" s="12"/>
      <c r="D15" s="9" t="s">
        <v>115</v>
      </c>
      <c r="E15" s="10"/>
      <c r="G15" s="11" t="s">
        <v>113</v>
      </c>
      <c r="H15" s="12" t="e">
        <f ca="1">VLOOKUP(H19,'成绩公示'!A$3:'成绩公示'!N$7597,3,FALSE)</f>
        <v>#N/A</v>
      </c>
      <c r="I15" s="12"/>
      <c r="J15" s="9" t="s">
        <v>115</v>
      </c>
      <c r="K15" s="10"/>
    </row>
    <row r="16" spans="1:11" ht="25.5" customHeight="1">
      <c r="A16" s="11" t="s">
        <v>116</v>
      </c>
      <c r="B16" s="12" t="e">
        <f ca="1">VLOOKUP(B19,'成绩公示'!A$3:'成绩公示'!N$7597,4,FALSE)</f>
        <v>#N/A</v>
      </c>
      <c r="C16" s="12"/>
      <c r="D16" s="9"/>
      <c r="E16" s="10"/>
      <c r="G16" s="11" t="s">
        <v>116</v>
      </c>
      <c r="H16" s="12" t="e">
        <f ca="1">VLOOKUP(H19,'成绩公示'!A$3:'成绩公示'!N$7597,4,FALSE)</f>
        <v>#N/A</v>
      </c>
      <c r="I16" s="12"/>
      <c r="J16" s="9"/>
      <c r="K16" s="10"/>
    </row>
    <row r="17" spans="1:11" ht="25.5" customHeight="1">
      <c r="A17" s="11" t="s">
        <v>117</v>
      </c>
      <c r="B17" s="12" t="e">
        <f ca="1">VLOOKUP(B19,'成绩公示'!A$3:'成绩公示'!N$7597,7,FALSE)</f>
        <v>#N/A</v>
      </c>
      <c r="C17" s="12"/>
      <c r="D17" s="9"/>
      <c r="E17" s="10"/>
      <c r="G17" s="11" t="s">
        <v>117</v>
      </c>
      <c r="H17" s="12" t="e">
        <f ca="1">VLOOKUP(H19,'成绩公示'!A$3:'成绩公示'!N$7597,7,FALSE)</f>
        <v>#N/A</v>
      </c>
      <c r="I17" s="12"/>
      <c r="J17" s="9"/>
      <c r="K17" s="10"/>
    </row>
    <row r="18" spans="1:11" ht="25.5" customHeight="1">
      <c r="A18" s="11" t="s">
        <v>118</v>
      </c>
      <c r="B18" s="13" t="e">
        <f ca="1">VLOOKUP(B19,'成绩公示'!A$3:'成绩公示'!N$7597,6,FALSE)</f>
        <v>#N/A</v>
      </c>
      <c r="C18" s="13"/>
      <c r="D18" s="9"/>
      <c r="E18" s="10"/>
      <c r="G18" s="11" t="s">
        <v>118</v>
      </c>
      <c r="H18" s="13" t="e">
        <f ca="1">VLOOKUP(H19,'成绩公示'!A$3:'成绩公示'!N$7597,6,FALSE)</f>
        <v>#N/A</v>
      </c>
      <c r="I18" s="13"/>
      <c r="J18" s="9"/>
      <c r="K18" s="10"/>
    </row>
    <row r="19" spans="1:11" ht="25.5" customHeight="1">
      <c r="A19" s="11" t="s">
        <v>120</v>
      </c>
      <c r="B19" s="12">
        <f>B7+2</f>
        <v>201810173</v>
      </c>
      <c r="C19" s="12"/>
      <c r="D19" s="12"/>
      <c r="E19" s="10"/>
      <c r="G19" s="11" t="s">
        <v>120</v>
      </c>
      <c r="H19" s="12">
        <f>B7+3</f>
        <v>201810174</v>
      </c>
      <c r="I19" s="12"/>
      <c r="J19" s="12"/>
      <c r="K19" s="10"/>
    </row>
    <row r="20" spans="1:11" ht="33.75" customHeight="1">
      <c r="A20" s="14" t="s">
        <v>121</v>
      </c>
      <c r="B20" s="15"/>
      <c r="C20" s="15"/>
      <c r="D20" s="15"/>
      <c r="E20" s="16"/>
      <c r="G20" s="14" t="s">
        <v>121</v>
      </c>
      <c r="H20" s="15"/>
      <c r="I20" s="15"/>
      <c r="J20" s="15"/>
      <c r="K20" s="16"/>
    </row>
    <row r="21" spans="1:11" ht="24.75" customHeight="1">
      <c r="A21" s="17" t="s">
        <v>122</v>
      </c>
      <c r="B21" s="18"/>
      <c r="C21" s="18"/>
      <c r="D21" s="18"/>
      <c r="E21" s="19"/>
      <c r="G21" s="17" t="s">
        <v>122</v>
      </c>
      <c r="H21" s="18"/>
      <c r="I21" s="18"/>
      <c r="J21" s="18"/>
      <c r="K21" s="19"/>
    </row>
    <row r="22" spans="1:11" ht="29.25" customHeight="1">
      <c r="A22" s="20" t="s">
        <v>123</v>
      </c>
      <c r="B22" s="21"/>
      <c r="C22" s="21"/>
      <c r="D22" s="21"/>
      <c r="E22" s="22"/>
      <c r="G22" s="20" t="s">
        <v>123</v>
      </c>
      <c r="H22" s="21"/>
      <c r="I22" s="21"/>
      <c r="J22" s="21"/>
      <c r="K22" s="22"/>
    </row>
    <row r="23" spans="1:11" ht="21.75" customHeight="1">
      <c r="A23" s="24" t="s">
        <v>124</v>
      </c>
      <c r="B23" s="25"/>
      <c r="C23" s="25"/>
      <c r="D23" s="25"/>
      <c r="E23" s="26"/>
      <c r="G23" s="24" t="s">
        <v>124</v>
      </c>
      <c r="H23" s="25"/>
      <c r="I23" s="25"/>
      <c r="J23" s="25"/>
      <c r="K23" s="26"/>
    </row>
    <row r="24" spans="1:11" ht="45" customHeight="1">
      <c r="A24" s="1" t="s">
        <v>111</v>
      </c>
      <c r="B24" s="2"/>
      <c r="C24" s="2"/>
      <c r="D24" s="2"/>
      <c r="E24" s="3"/>
      <c r="G24" s="1" t="s">
        <v>111</v>
      </c>
      <c r="H24" s="2"/>
      <c r="I24" s="2"/>
      <c r="J24" s="2"/>
      <c r="K24" s="3"/>
    </row>
    <row r="25" spans="1:11" ht="48" customHeight="1">
      <c r="A25" s="4" t="s">
        <v>112</v>
      </c>
      <c r="B25" s="5"/>
      <c r="C25" s="5"/>
      <c r="D25" s="5"/>
      <c r="E25" s="6"/>
      <c r="G25" s="4" t="s">
        <v>112</v>
      </c>
      <c r="H25" s="5"/>
      <c r="I25" s="5"/>
      <c r="J25" s="5"/>
      <c r="K25" s="6"/>
    </row>
    <row r="26" spans="1:11" ht="25.5" customHeight="1">
      <c r="A26" s="7" t="s">
        <v>113</v>
      </c>
      <c r="B26" s="8" t="e">
        <f ca="1">VLOOKUP(B30,'成绩公示'!A$3:'成绩公示'!N$7597,3,FALSE)</f>
        <v>#N/A</v>
      </c>
      <c r="C26" s="8"/>
      <c r="D26" s="9" t="s">
        <v>115</v>
      </c>
      <c r="E26" s="10"/>
      <c r="G26" s="11" t="s">
        <v>113</v>
      </c>
      <c r="H26" s="12" t="e">
        <f ca="1">VLOOKUP(H30,'成绩公示'!A$3:'成绩公示'!N$7597,3,FALSE)</f>
        <v>#N/A</v>
      </c>
      <c r="I26" s="27"/>
      <c r="J26" s="9" t="s">
        <v>115</v>
      </c>
      <c r="K26" s="10"/>
    </row>
    <row r="27" spans="1:11" ht="25.5" customHeight="1">
      <c r="A27" s="11" t="s">
        <v>116</v>
      </c>
      <c r="B27" s="12" t="e">
        <f ca="1">VLOOKUP(B30,'成绩公示'!A$3:'成绩公示'!N$7597,4,FALSE)</f>
        <v>#N/A</v>
      </c>
      <c r="C27" s="12"/>
      <c r="D27" s="9"/>
      <c r="E27" s="10"/>
      <c r="G27" s="11" t="s">
        <v>116</v>
      </c>
      <c r="H27" s="12" t="e">
        <f ca="1">VLOOKUP(H30,'成绩公示'!A$3:'成绩公示'!N$7597,4,FALSE)</f>
        <v>#N/A</v>
      </c>
      <c r="I27" s="27"/>
      <c r="J27" s="9"/>
      <c r="K27" s="10"/>
    </row>
    <row r="28" spans="1:11" ht="25.5" customHeight="1">
      <c r="A28" s="11" t="s">
        <v>117</v>
      </c>
      <c r="B28" s="12" t="e">
        <f ca="1">VLOOKUP(B30,'成绩公示'!A$3:'成绩公示'!N$7597,7,FALSE)</f>
        <v>#N/A</v>
      </c>
      <c r="C28" s="12"/>
      <c r="D28" s="9"/>
      <c r="E28" s="10"/>
      <c r="G28" s="11" t="s">
        <v>117</v>
      </c>
      <c r="H28" s="12" t="e">
        <f ca="1">VLOOKUP(H30,'成绩公示'!A$3:'成绩公示'!N$7597,7,FALSE)</f>
        <v>#N/A</v>
      </c>
      <c r="I28" s="27"/>
      <c r="J28" s="9"/>
      <c r="K28" s="10"/>
    </row>
    <row r="29" spans="1:11" ht="25.5" customHeight="1">
      <c r="A29" s="11" t="s">
        <v>118</v>
      </c>
      <c r="B29" s="13" t="e">
        <f ca="1">VLOOKUP(B30,'成绩公示'!A$3:'成绩公示'!N$7597,6,FALSE)</f>
        <v>#N/A</v>
      </c>
      <c r="C29" s="13"/>
      <c r="D29" s="9"/>
      <c r="E29" s="10"/>
      <c r="G29" s="11" t="s">
        <v>118</v>
      </c>
      <c r="H29" s="13" t="e">
        <f ca="1">VLOOKUP(H30,'成绩公示'!A$3:'成绩公示'!N$7597,6,FALSE)</f>
        <v>#N/A</v>
      </c>
      <c r="I29" s="28"/>
      <c r="J29" s="9"/>
      <c r="K29" s="10"/>
    </row>
    <row r="30" spans="1:11" ht="25.5" customHeight="1">
      <c r="A30" s="11" t="s">
        <v>120</v>
      </c>
      <c r="B30" s="12">
        <f>B7+4</f>
        <v>201810175</v>
      </c>
      <c r="C30" s="12"/>
      <c r="D30" s="12"/>
      <c r="E30" s="10"/>
      <c r="G30" s="11" t="s">
        <v>120</v>
      </c>
      <c r="H30" s="12">
        <f>B30+1</f>
        <v>201810176</v>
      </c>
      <c r="I30" s="12"/>
      <c r="J30" s="12"/>
      <c r="K30" s="10"/>
    </row>
    <row r="31" spans="1:11" ht="33.75" customHeight="1">
      <c r="A31" s="14" t="s">
        <v>121</v>
      </c>
      <c r="B31" s="15"/>
      <c r="C31" s="15"/>
      <c r="D31" s="15"/>
      <c r="E31" s="16"/>
      <c r="G31" s="14" t="s">
        <v>121</v>
      </c>
      <c r="H31" s="15"/>
      <c r="I31" s="15"/>
      <c r="J31" s="15"/>
      <c r="K31" s="16"/>
    </row>
    <row r="32" spans="1:11" ht="24.75" customHeight="1">
      <c r="A32" s="17" t="s">
        <v>122</v>
      </c>
      <c r="B32" s="18"/>
      <c r="C32" s="18"/>
      <c r="D32" s="18"/>
      <c r="E32" s="19"/>
      <c r="G32" s="17" t="s">
        <v>122</v>
      </c>
      <c r="H32" s="18"/>
      <c r="I32" s="18"/>
      <c r="J32" s="18"/>
      <c r="K32" s="19"/>
    </row>
    <row r="33" spans="1:11" ht="29.25" customHeight="1">
      <c r="A33" s="20" t="s">
        <v>123</v>
      </c>
      <c r="B33" s="21"/>
      <c r="C33" s="21"/>
      <c r="D33" s="21"/>
      <c r="E33" s="22"/>
      <c r="F33" s="23"/>
      <c r="G33" s="20" t="s">
        <v>123</v>
      </c>
      <c r="H33" s="21"/>
      <c r="I33" s="21"/>
      <c r="J33" s="21"/>
      <c r="K33" s="22"/>
    </row>
    <row r="34" spans="1:11" ht="21" customHeight="1">
      <c r="A34" s="24" t="s">
        <v>124</v>
      </c>
      <c r="B34" s="25"/>
      <c r="C34" s="25"/>
      <c r="D34" s="25"/>
      <c r="E34" s="26"/>
      <c r="F34" s="23"/>
      <c r="G34" s="24" t="s">
        <v>124</v>
      </c>
      <c r="H34" s="25"/>
      <c r="I34" s="25"/>
      <c r="J34" s="25"/>
      <c r="K34" s="26"/>
    </row>
    <row r="35" ht="89.25" customHeight="1"/>
    <row r="36" spans="1:11" ht="45" customHeight="1">
      <c r="A36" s="1" t="s">
        <v>111</v>
      </c>
      <c r="B36" s="2"/>
      <c r="C36" s="2"/>
      <c r="D36" s="2"/>
      <c r="E36" s="3"/>
      <c r="G36" s="1" t="s">
        <v>111</v>
      </c>
      <c r="H36" s="2"/>
      <c r="I36" s="2"/>
      <c r="J36" s="2"/>
      <c r="K36" s="3"/>
    </row>
    <row r="37" spans="1:11" ht="48" customHeight="1">
      <c r="A37" s="4" t="s">
        <v>112</v>
      </c>
      <c r="B37" s="5"/>
      <c r="C37" s="5"/>
      <c r="D37" s="5"/>
      <c r="E37" s="6"/>
      <c r="G37" s="4" t="s">
        <v>112</v>
      </c>
      <c r="H37" s="5"/>
      <c r="I37" s="5"/>
      <c r="J37" s="5"/>
      <c r="K37" s="6"/>
    </row>
    <row r="38" spans="1:11" ht="25.5" customHeight="1">
      <c r="A38" s="11" t="s">
        <v>113</v>
      </c>
      <c r="B38" s="12" t="e">
        <f ca="1">VLOOKUP(B42,'成绩公示'!A$3:'成绩公示'!N$7597,3,FALSE)</f>
        <v>#N/A</v>
      </c>
      <c r="C38" s="12"/>
      <c r="D38" s="9" t="s">
        <v>115</v>
      </c>
      <c r="E38" s="10"/>
      <c r="G38" s="11" t="s">
        <v>113</v>
      </c>
      <c r="H38" s="12" t="e">
        <f ca="1">VLOOKUP(H42,'成绩公示'!A$3:'成绩公示'!N$7597,3,FALSE)</f>
        <v>#N/A</v>
      </c>
      <c r="I38" s="12"/>
      <c r="J38" s="9" t="s">
        <v>115</v>
      </c>
      <c r="K38" s="10"/>
    </row>
    <row r="39" spans="1:11" ht="25.5" customHeight="1">
      <c r="A39" s="11" t="s">
        <v>116</v>
      </c>
      <c r="B39" s="12" t="e">
        <f ca="1">VLOOKUP(B42,'成绩公示'!A$3:'成绩公示'!N$7597,4,FALSE)</f>
        <v>#N/A</v>
      </c>
      <c r="C39" s="12"/>
      <c r="D39" s="9"/>
      <c r="E39" s="10"/>
      <c r="G39" s="11" t="s">
        <v>116</v>
      </c>
      <c r="H39" s="12" t="e">
        <f ca="1">VLOOKUP(H42,'成绩公示'!A$3:'成绩公示'!N$7597,4,FALSE)</f>
        <v>#N/A</v>
      </c>
      <c r="I39" s="12"/>
      <c r="J39" s="9"/>
      <c r="K39" s="10"/>
    </row>
    <row r="40" spans="1:11" ht="25.5" customHeight="1">
      <c r="A40" s="11" t="s">
        <v>117</v>
      </c>
      <c r="B40" s="12" t="e">
        <f ca="1">VLOOKUP(B42,'成绩公示'!A$3:'成绩公示'!N$7597,7,FALSE)</f>
        <v>#N/A</v>
      </c>
      <c r="C40" s="12"/>
      <c r="D40" s="9"/>
      <c r="E40" s="10"/>
      <c r="G40" s="11" t="s">
        <v>117</v>
      </c>
      <c r="H40" s="12" t="e">
        <f ca="1">VLOOKUP(H42,'成绩公示'!A$3:'成绩公示'!N$7597,7,FALSE)</f>
        <v>#N/A</v>
      </c>
      <c r="I40" s="12"/>
      <c r="J40" s="9"/>
      <c r="K40" s="10"/>
    </row>
    <row r="41" spans="1:11" ht="25.5" customHeight="1">
      <c r="A41" s="11" t="s">
        <v>118</v>
      </c>
      <c r="B41" s="13" t="e">
        <f ca="1">VLOOKUP(B42,'成绩公示'!A$3:'成绩公示'!N$7597,6,FALSE)</f>
        <v>#N/A</v>
      </c>
      <c r="C41" s="13"/>
      <c r="D41" s="9"/>
      <c r="E41" s="10"/>
      <c r="G41" s="11" t="s">
        <v>118</v>
      </c>
      <c r="H41" s="13" t="e">
        <f ca="1">VLOOKUP(H42,'成绩公示'!A$3:'成绩公示'!N$7597,6,FALSE)</f>
        <v>#N/A</v>
      </c>
      <c r="I41" s="13"/>
      <c r="J41" s="9"/>
      <c r="K41" s="10"/>
    </row>
    <row r="42" spans="1:11" ht="25.5" customHeight="1">
      <c r="A42" s="11" t="s">
        <v>120</v>
      </c>
      <c r="B42" s="12">
        <f>B30+2</f>
        <v>201810177</v>
      </c>
      <c r="C42" s="12"/>
      <c r="D42" s="12"/>
      <c r="E42" s="10"/>
      <c r="G42" s="11" t="s">
        <v>120</v>
      </c>
      <c r="H42" s="12">
        <f>B30+3</f>
        <v>201810178</v>
      </c>
      <c r="I42" s="12"/>
      <c r="J42" s="12"/>
      <c r="K42" s="10"/>
    </row>
    <row r="43" spans="1:11" ht="33.75" customHeight="1">
      <c r="A43" s="14" t="s">
        <v>121</v>
      </c>
      <c r="B43" s="15"/>
      <c r="C43" s="15"/>
      <c r="D43" s="15"/>
      <c r="E43" s="16"/>
      <c r="G43" s="14" t="s">
        <v>121</v>
      </c>
      <c r="H43" s="15"/>
      <c r="I43" s="15"/>
      <c r="J43" s="15"/>
      <c r="K43" s="16"/>
    </row>
    <row r="44" spans="1:11" ht="24.75" customHeight="1">
      <c r="A44" s="17" t="s">
        <v>122</v>
      </c>
      <c r="B44" s="18"/>
      <c r="C44" s="18"/>
      <c r="D44" s="18"/>
      <c r="E44" s="19"/>
      <c r="G44" s="17" t="s">
        <v>122</v>
      </c>
      <c r="H44" s="18"/>
      <c r="I44" s="18"/>
      <c r="J44" s="18"/>
      <c r="K44" s="19"/>
    </row>
    <row r="45" spans="1:11" ht="29.25" customHeight="1">
      <c r="A45" s="20" t="s">
        <v>123</v>
      </c>
      <c r="B45" s="21"/>
      <c r="C45" s="21"/>
      <c r="D45" s="21"/>
      <c r="E45" s="22"/>
      <c r="G45" s="20" t="s">
        <v>123</v>
      </c>
      <c r="H45" s="21"/>
      <c r="I45" s="21"/>
      <c r="J45" s="21"/>
      <c r="K45" s="22"/>
    </row>
    <row r="46" spans="1:11" ht="21.75" customHeight="1">
      <c r="A46" s="24" t="s">
        <v>124</v>
      </c>
      <c r="B46" s="25"/>
      <c r="C46" s="25"/>
      <c r="D46" s="25"/>
      <c r="E46" s="26"/>
      <c r="G46" s="24" t="s">
        <v>124</v>
      </c>
      <c r="H46" s="25"/>
      <c r="I46" s="25"/>
      <c r="J46" s="25"/>
      <c r="K46" s="26"/>
    </row>
    <row r="47" spans="1:11" ht="45" customHeight="1">
      <c r="A47" s="1" t="s">
        <v>111</v>
      </c>
      <c r="B47" s="2"/>
      <c r="C47" s="2"/>
      <c r="D47" s="2"/>
      <c r="E47" s="3"/>
      <c r="G47" s="1" t="s">
        <v>111</v>
      </c>
      <c r="H47" s="2"/>
      <c r="I47" s="2"/>
      <c r="J47" s="2"/>
      <c r="K47" s="3"/>
    </row>
    <row r="48" spans="1:11" ht="48" customHeight="1">
      <c r="A48" s="4" t="s">
        <v>112</v>
      </c>
      <c r="B48" s="5"/>
      <c r="C48" s="5"/>
      <c r="D48" s="5"/>
      <c r="E48" s="6"/>
      <c r="G48" s="4" t="s">
        <v>112</v>
      </c>
      <c r="H48" s="5"/>
      <c r="I48" s="5"/>
      <c r="J48" s="5"/>
      <c r="K48" s="6"/>
    </row>
    <row r="49" spans="1:11" ht="25.5" customHeight="1">
      <c r="A49" s="7" t="s">
        <v>113</v>
      </c>
      <c r="B49" s="8" t="e">
        <f ca="1">VLOOKUP(B53,'成绩公示'!A$3:'成绩公示'!N$7597,3,FALSE)</f>
        <v>#N/A</v>
      </c>
      <c r="C49" s="8"/>
      <c r="D49" s="9" t="s">
        <v>115</v>
      </c>
      <c r="E49" s="10"/>
      <c r="G49" s="11" t="s">
        <v>113</v>
      </c>
      <c r="H49" s="12" t="e">
        <f ca="1">VLOOKUP(H53,'成绩公示'!A$3:'成绩公示'!N$7597,3,FALSE)</f>
        <v>#N/A</v>
      </c>
      <c r="I49" s="27"/>
      <c r="J49" s="9" t="s">
        <v>115</v>
      </c>
      <c r="K49" s="10"/>
    </row>
    <row r="50" spans="1:11" ht="25.5" customHeight="1">
      <c r="A50" s="11" t="s">
        <v>116</v>
      </c>
      <c r="B50" s="12" t="e">
        <f ca="1">VLOOKUP(B53,'成绩公示'!A$3:'成绩公示'!N$7597,4,FALSE)</f>
        <v>#N/A</v>
      </c>
      <c r="C50" s="12"/>
      <c r="D50" s="9"/>
      <c r="E50" s="10"/>
      <c r="G50" s="11" t="s">
        <v>116</v>
      </c>
      <c r="H50" s="12" t="e">
        <f ca="1">VLOOKUP(H53,'成绩公示'!A$3:'成绩公示'!N$7597,4,FALSE)</f>
        <v>#N/A</v>
      </c>
      <c r="I50" s="27"/>
      <c r="J50" s="9"/>
      <c r="K50" s="10"/>
    </row>
    <row r="51" spans="1:11" ht="25.5" customHeight="1">
      <c r="A51" s="11" t="s">
        <v>117</v>
      </c>
      <c r="B51" s="12" t="e">
        <f ca="1">VLOOKUP(B53,'成绩公示'!A$3:'成绩公示'!N$7597,7,FALSE)</f>
        <v>#N/A</v>
      </c>
      <c r="C51" s="12"/>
      <c r="D51" s="9"/>
      <c r="E51" s="10"/>
      <c r="G51" s="11" t="s">
        <v>117</v>
      </c>
      <c r="H51" s="12" t="e">
        <f ca="1">VLOOKUP(H53,'成绩公示'!A$3:'成绩公示'!N$7597,7,FALSE)</f>
        <v>#N/A</v>
      </c>
      <c r="I51" s="27"/>
      <c r="J51" s="9"/>
      <c r="K51" s="10"/>
    </row>
    <row r="52" spans="1:11" ht="25.5" customHeight="1">
      <c r="A52" s="11" t="s">
        <v>118</v>
      </c>
      <c r="B52" s="13" t="e">
        <f ca="1">VLOOKUP(B53,'成绩公示'!A$3:'成绩公示'!N$7597,6,FALSE)</f>
        <v>#N/A</v>
      </c>
      <c r="C52" s="13"/>
      <c r="D52" s="9"/>
      <c r="E52" s="10"/>
      <c r="G52" s="11" t="s">
        <v>118</v>
      </c>
      <c r="H52" s="13" t="e">
        <f ca="1">VLOOKUP(H53,'成绩公示'!A$3:'成绩公示'!N$7597,6,FALSE)</f>
        <v>#N/A</v>
      </c>
      <c r="I52" s="28"/>
      <c r="J52" s="9"/>
      <c r="K52" s="10"/>
    </row>
    <row r="53" spans="1:11" ht="25.5" customHeight="1">
      <c r="A53" s="11" t="s">
        <v>120</v>
      </c>
      <c r="B53" s="12">
        <f>B7+8</f>
        <v>201810179</v>
      </c>
      <c r="C53" s="12"/>
      <c r="D53" s="12"/>
      <c r="E53" s="10"/>
      <c r="G53" s="11" t="s">
        <v>120</v>
      </c>
      <c r="H53" s="12">
        <f>B53+1</f>
        <v>201810180</v>
      </c>
      <c r="I53" s="12"/>
      <c r="J53" s="12"/>
      <c r="K53" s="10"/>
    </row>
    <row r="54" spans="1:11" ht="33.75" customHeight="1">
      <c r="A54" s="14" t="s">
        <v>121</v>
      </c>
      <c r="B54" s="15"/>
      <c r="C54" s="15"/>
      <c r="D54" s="15"/>
      <c r="E54" s="16"/>
      <c r="G54" s="14" t="s">
        <v>121</v>
      </c>
      <c r="H54" s="15"/>
      <c r="I54" s="15"/>
      <c r="J54" s="15"/>
      <c r="K54" s="16"/>
    </row>
    <row r="55" spans="1:11" ht="24.75" customHeight="1">
      <c r="A55" s="17" t="s">
        <v>122</v>
      </c>
      <c r="B55" s="18"/>
      <c r="C55" s="18"/>
      <c r="D55" s="18"/>
      <c r="E55" s="19"/>
      <c r="G55" s="17" t="s">
        <v>122</v>
      </c>
      <c r="H55" s="18"/>
      <c r="I55" s="18"/>
      <c r="J55" s="18"/>
      <c r="K55" s="19"/>
    </row>
    <row r="56" spans="1:11" ht="29.25" customHeight="1">
      <c r="A56" s="20" t="s">
        <v>123</v>
      </c>
      <c r="B56" s="21"/>
      <c r="C56" s="21"/>
      <c r="D56" s="21"/>
      <c r="E56" s="22"/>
      <c r="F56" s="23"/>
      <c r="G56" s="20" t="s">
        <v>123</v>
      </c>
      <c r="H56" s="21"/>
      <c r="I56" s="21"/>
      <c r="J56" s="21"/>
      <c r="K56" s="22"/>
    </row>
    <row r="57" spans="1:11" ht="21" customHeight="1">
      <c r="A57" s="24" t="s">
        <v>124</v>
      </c>
      <c r="B57" s="25"/>
      <c r="C57" s="25"/>
      <c r="D57" s="25"/>
      <c r="E57" s="26"/>
      <c r="F57" s="23"/>
      <c r="G57" s="24" t="s">
        <v>124</v>
      </c>
      <c r="H57" s="25"/>
      <c r="I57" s="25"/>
      <c r="J57" s="25"/>
      <c r="K57" s="26"/>
    </row>
    <row r="58" ht="89.25" customHeight="1"/>
    <row r="59" spans="1:11" ht="45" customHeight="1">
      <c r="A59" s="1" t="s">
        <v>111</v>
      </c>
      <c r="B59" s="2"/>
      <c r="C59" s="2"/>
      <c r="D59" s="2"/>
      <c r="E59" s="3"/>
      <c r="G59" s="1" t="s">
        <v>111</v>
      </c>
      <c r="H59" s="2"/>
      <c r="I59" s="2"/>
      <c r="J59" s="2"/>
      <c r="K59" s="3"/>
    </row>
    <row r="60" spans="1:11" ht="48" customHeight="1">
      <c r="A60" s="4" t="s">
        <v>112</v>
      </c>
      <c r="B60" s="5"/>
      <c r="C60" s="5"/>
      <c r="D60" s="5"/>
      <c r="E60" s="6"/>
      <c r="G60" s="4" t="s">
        <v>112</v>
      </c>
      <c r="H60" s="5"/>
      <c r="I60" s="5"/>
      <c r="J60" s="5"/>
      <c r="K60" s="6"/>
    </row>
    <row r="61" spans="1:11" ht="25.5" customHeight="1">
      <c r="A61" s="11" t="s">
        <v>113</v>
      </c>
      <c r="B61" s="12" t="e">
        <f ca="1">VLOOKUP(B65,'成绩公示'!A$3:'成绩公示'!N$7597,3,FALSE)</f>
        <v>#N/A</v>
      </c>
      <c r="C61" s="12"/>
      <c r="D61" s="9" t="s">
        <v>115</v>
      </c>
      <c r="E61" s="10"/>
      <c r="G61" s="11" t="s">
        <v>113</v>
      </c>
      <c r="H61" s="12" t="e">
        <f ca="1">VLOOKUP(H65,'成绩公示'!A$3:'成绩公示'!N$7597,3,FALSE)</f>
        <v>#N/A</v>
      </c>
      <c r="I61" s="12"/>
      <c r="J61" s="9" t="s">
        <v>115</v>
      </c>
      <c r="K61" s="10"/>
    </row>
    <row r="62" spans="1:11" ht="25.5" customHeight="1">
      <c r="A62" s="11" t="s">
        <v>116</v>
      </c>
      <c r="B62" s="12" t="e">
        <f ca="1">VLOOKUP(B65,'成绩公示'!A$3:'成绩公示'!N$7597,4,FALSE)</f>
        <v>#N/A</v>
      </c>
      <c r="C62" s="12"/>
      <c r="D62" s="9"/>
      <c r="E62" s="10"/>
      <c r="G62" s="11" t="s">
        <v>116</v>
      </c>
      <c r="H62" s="12" t="e">
        <f ca="1">VLOOKUP(H65,'成绩公示'!A$3:'成绩公示'!N$7597,4,FALSE)</f>
        <v>#N/A</v>
      </c>
      <c r="I62" s="12"/>
      <c r="J62" s="9"/>
      <c r="K62" s="10"/>
    </row>
    <row r="63" spans="1:11" ht="25.5" customHeight="1">
      <c r="A63" s="11" t="s">
        <v>117</v>
      </c>
      <c r="B63" s="12" t="e">
        <f ca="1">VLOOKUP(B65,'成绩公示'!A$3:'成绩公示'!N$7597,7,FALSE)</f>
        <v>#N/A</v>
      </c>
      <c r="C63" s="12"/>
      <c r="D63" s="9"/>
      <c r="E63" s="10"/>
      <c r="G63" s="11" t="s">
        <v>117</v>
      </c>
      <c r="H63" s="12" t="e">
        <f ca="1">VLOOKUP(H65,'成绩公示'!A$3:'成绩公示'!N$7597,7,FALSE)</f>
        <v>#N/A</v>
      </c>
      <c r="I63" s="12"/>
      <c r="J63" s="9"/>
      <c r="K63" s="10"/>
    </row>
    <row r="64" spans="1:11" ht="25.5" customHeight="1">
      <c r="A64" s="11" t="s">
        <v>118</v>
      </c>
      <c r="B64" s="13" t="e">
        <f ca="1">VLOOKUP(B65,'成绩公示'!A$3:'成绩公示'!N$7597,6,FALSE)</f>
        <v>#N/A</v>
      </c>
      <c r="C64" s="13"/>
      <c r="D64" s="9"/>
      <c r="E64" s="10"/>
      <c r="G64" s="11" t="s">
        <v>118</v>
      </c>
      <c r="H64" s="13" t="e">
        <f ca="1">VLOOKUP(H65,'成绩公示'!A$3:'成绩公示'!N$7597,6,FALSE)</f>
        <v>#N/A</v>
      </c>
      <c r="I64" s="13"/>
      <c r="J64" s="9"/>
      <c r="K64" s="10"/>
    </row>
    <row r="65" spans="1:11" ht="25.5" customHeight="1">
      <c r="A65" s="11" t="s">
        <v>120</v>
      </c>
      <c r="B65" s="12">
        <f>B53+2</f>
        <v>201810181</v>
      </c>
      <c r="C65" s="12"/>
      <c r="D65" s="12"/>
      <c r="E65" s="10"/>
      <c r="G65" s="11" t="s">
        <v>120</v>
      </c>
      <c r="H65" s="12">
        <f>B53+3</f>
        <v>201810182</v>
      </c>
      <c r="I65" s="12"/>
      <c r="J65" s="12"/>
      <c r="K65" s="10"/>
    </row>
    <row r="66" spans="1:11" ht="33.75" customHeight="1">
      <c r="A66" s="14" t="s">
        <v>121</v>
      </c>
      <c r="B66" s="15"/>
      <c r="C66" s="15"/>
      <c r="D66" s="15"/>
      <c r="E66" s="16"/>
      <c r="G66" s="14" t="s">
        <v>121</v>
      </c>
      <c r="H66" s="15"/>
      <c r="I66" s="15"/>
      <c r="J66" s="15"/>
      <c r="K66" s="16"/>
    </row>
    <row r="67" spans="1:11" ht="24.75" customHeight="1">
      <c r="A67" s="17" t="s">
        <v>122</v>
      </c>
      <c r="B67" s="18"/>
      <c r="C67" s="18"/>
      <c r="D67" s="18"/>
      <c r="E67" s="19"/>
      <c r="G67" s="17" t="s">
        <v>122</v>
      </c>
      <c r="H67" s="18"/>
      <c r="I67" s="18"/>
      <c r="J67" s="18"/>
      <c r="K67" s="19"/>
    </row>
    <row r="68" spans="1:11" ht="29.25" customHeight="1">
      <c r="A68" s="20" t="s">
        <v>123</v>
      </c>
      <c r="B68" s="21"/>
      <c r="C68" s="21"/>
      <c r="D68" s="21"/>
      <c r="E68" s="22"/>
      <c r="G68" s="20" t="s">
        <v>123</v>
      </c>
      <c r="H68" s="21"/>
      <c r="I68" s="21"/>
      <c r="J68" s="21"/>
      <c r="K68" s="22"/>
    </row>
    <row r="69" spans="1:11" ht="21.75" customHeight="1">
      <c r="A69" s="24" t="s">
        <v>124</v>
      </c>
      <c r="B69" s="25"/>
      <c r="C69" s="25"/>
      <c r="D69" s="25"/>
      <c r="E69" s="26"/>
      <c r="G69" s="24" t="s">
        <v>124</v>
      </c>
      <c r="H69" s="25"/>
      <c r="I69" s="25"/>
      <c r="J69" s="25"/>
      <c r="K69" s="26"/>
    </row>
    <row r="70" spans="1:11" ht="45" customHeight="1">
      <c r="A70" s="1" t="s">
        <v>111</v>
      </c>
      <c r="B70" s="2"/>
      <c r="C70" s="2"/>
      <c r="D70" s="2"/>
      <c r="E70" s="3"/>
      <c r="G70" s="1" t="s">
        <v>111</v>
      </c>
      <c r="H70" s="2"/>
      <c r="I70" s="2"/>
      <c r="J70" s="2"/>
      <c r="K70" s="3"/>
    </row>
    <row r="71" spans="1:11" ht="48" customHeight="1">
      <c r="A71" s="4" t="s">
        <v>112</v>
      </c>
      <c r="B71" s="5"/>
      <c r="C71" s="5"/>
      <c r="D71" s="5"/>
      <c r="E71" s="6"/>
      <c r="G71" s="4" t="s">
        <v>112</v>
      </c>
      <c r="H71" s="5"/>
      <c r="I71" s="5"/>
      <c r="J71" s="5"/>
      <c r="K71" s="6"/>
    </row>
    <row r="72" spans="1:11" ht="25.5" customHeight="1">
      <c r="A72" s="7" t="s">
        <v>113</v>
      </c>
      <c r="B72" s="8" t="e">
        <f ca="1">VLOOKUP(B76,'成绩公示'!A$3:'成绩公示'!N$7597,3,FALSE)</f>
        <v>#N/A</v>
      </c>
      <c r="C72" s="8"/>
      <c r="D72" s="9" t="s">
        <v>115</v>
      </c>
      <c r="E72" s="10"/>
      <c r="G72" s="11" t="s">
        <v>113</v>
      </c>
      <c r="H72" s="12" t="e">
        <f ca="1">VLOOKUP(H76,'成绩公示'!A$3:'成绩公示'!N$7597,3,FALSE)</f>
        <v>#N/A</v>
      </c>
      <c r="I72" s="27"/>
      <c r="J72" s="9" t="s">
        <v>115</v>
      </c>
      <c r="K72" s="10"/>
    </row>
    <row r="73" spans="1:11" ht="25.5" customHeight="1">
      <c r="A73" s="11" t="s">
        <v>116</v>
      </c>
      <c r="B73" s="12" t="e">
        <f ca="1">VLOOKUP(B76,'成绩公示'!A$3:'成绩公示'!N$7597,4,FALSE)</f>
        <v>#N/A</v>
      </c>
      <c r="C73" s="12"/>
      <c r="D73" s="9"/>
      <c r="E73" s="10"/>
      <c r="G73" s="11" t="s">
        <v>116</v>
      </c>
      <c r="H73" s="12" t="e">
        <f ca="1">VLOOKUP(H76,'成绩公示'!A$3:'成绩公示'!N$7597,4,FALSE)</f>
        <v>#N/A</v>
      </c>
      <c r="I73" s="27"/>
      <c r="J73" s="9"/>
      <c r="K73" s="10"/>
    </row>
    <row r="74" spans="1:11" ht="25.5" customHeight="1">
      <c r="A74" s="11" t="s">
        <v>117</v>
      </c>
      <c r="B74" s="12" t="e">
        <f ca="1">VLOOKUP(B76,'成绩公示'!A$3:'成绩公示'!N$7597,7,FALSE)</f>
        <v>#N/A</v>
      </c>
      <c r="C74" s="12"/>
      <c r="D74" s="9"/>
      <c r="E74" s="10"/>
      <c r="G74" s="11" t="s">
        <v>117</v>
      </c>
      <c r="H74" s="12" t="e">
        <f ca="1">VLOOKUP(H76,'成绩公示'!A$3:'成绩公示'!N$7597,7,FALSE)</f>
        <v>#N/A</v>
      </c>
      <c r="I74" s="27"/>
      <c r="J74" s="9"/>
      <c r="K74" s="10"/>
    </row>
    <row r="75" spans="1:11" ht="25.5" customHeight="1">
      <c r="A75" s="11" t="s">
        <v>118</v>
      </c>
      <c r="B75" s="13" t="e">
        <f ca="1">VLOOKUP(B76,'成绩公示'!A$3:'成绩公示'!N$7597,6,FALSE)</f>
        <v>#N/A</v>
      </c>
      <c r="C75" s="13"/>
      <c r="D75" s="9"/>
      <c r="E75" s="10"/>
      <c r="G75" s="11" t="s">
        <v>118</v>
      </c>
      <c r="H75" s="13" t="e">
        <f ca="1">VLOOKUP(H76,'成绩公示'!A$3:'成绩公示'!N$7597,6,FALSE)</f>
        <v>#N/A</v>
      </c>
      <c r="I75" s="28"/>
      <c r="J75" s="9"/>
      <c r="K75" s="10"/>
    </row>
    <row r="76" spans="1:11" ht="25.5" customHeight="1">
      <c r="A76" s="11" t="s">
        <v>120</v>
      </c>
      <c r="B76" s="12">
        <f>B7+12</f>
        <v>201810183</v>
      </c>
      <c r="C76" s="12"/>
      <c r="D76" s="12"/>
      <c r="E76" s="10"/>
      <c r="G76" s="11" t="s">
        <v>120</v>
      </c>
      <c r="H76" s="12">
        <f>B76+1</f>
        <v>201810184</v>
      </c>
      <c r="I76" s="12"/>
      <c r="J76" s="12"/>
      <c r="K76" s="10"/>
    </row>
    <row r="77" spans="1:11" ht="33.75" customHeight="1">
      <c r="A77" s="14" t="s">
        <v>121</v>
      </c>
      <c r="B77" s="15"/>
      <c r="C77" s="15"/>
      <c r="D77" s="15"/>
      <c r="E77" s="16"/>
      <c r="G77" s="14" t="s">
        <v>121</v>
      </c>
      <c r="H77" s="15"/>
      <c r="I77" s="15"/>
      <c r="J77" s="15"/>
      <c r="K77" s="16"/>
    </row>
    <row r="78" spans="1:11" ht="24.75" customHeight="1">
      <c r="A78" s="17" t="s">
        <v>122</v>
      </c>
      <c r="B78" s="18"/>
      <c r="C78" s="18"/>
      <c r="D78" s="18"/>
      <c r="E78" s="19"/>
      <c r="G78" s="17" t="s">
        <v>122</v>
      </c>
      <c r="H78" s="18"/>
      <c r="I78" s="18"/>
      <c r="J78" s="18"/>
      <c r="K78" s="19"/>
    </row>
    <row r="79" spans="1:11" ht="29.25" customHeight="1">
      <c r="A79" s="20" t="s">
        <v>123</v>
      </c>
      <c r="B79" s="21"/>
      <c r="C79" s="21"/>
      <c r="D79" s="21"/>
      <c r="E79" s="22"/>
      <c r="F79" s="23"/>
      <c r="G79" s="20" t="s">
        <v>123</v>
      </c>
      <c r="H79" s="21"/>
      <c r="I79" s="21"/>
      <c r="J79" s="21"/>
      <c r="K79" s="22"/>
    </row>
    <row r="80" spans="1:11" ht="21" customHeight="1">
      <c r="A80" s="24" t="s">
        <v>124</v>
      </c>
      <c r="B80" s="25"/>
      <c r="C80" s="25"/>
      <c r="D80" s="25"/>
      <c r="E80" s="26"/>
      <c r="F80" s="23"/>
      <c r="G80" s="24" t="s">
        <v>124</v>
      </c>
      <c r="H80" s="25"/>
      <c r="I80" s="25"/>
      <c r="J80" s="25"/>
      <c r="K80" s="26"/>
    </row>
    <row r="81" ht="89.25" customHeight="1"/>
    <row r="82" spans="1:11" ht="45" customHeight="1">
      <c r="A82" s="1" t="s">
        <v>111</v>
      </c>
      <c r="B82" s="2"/>
      <c r="C82" s="2"/>
      <c r="D82" s="2"/>
      <c r="E82" s="3"/>
      <c r="G82" s="1" t="s">
        <v>111</v>
      </c>
      <c r="H82" s="2"/>
      <c r="I82" s="2"/>
      <c r="J82" s="2"/>
      <c r="K82" s="3"/>
    </row>
    <row r="83" spans="1:11" ht="48" customHeight="1">
      <c r="A83" s="4" t="s">
        <v>112</v>
      </c>
      <c r="B83" s="5"/>
      <c r="C83" s="5"/>
      <c r="D83" s="5"/>
      <c r="E83" s="6"/>
      <c r="G83" s="4" t="s">
        <v>112</v>
      </c>
      <c r="H83" s="5"/>
      <c r="I83" s="5"/>
      <c r="J83" s="5"/>
      <c r="K83" s="6"/>
    </row>
    <row r="84" spans="1:11" ht="25.5" customHeight="1">
      <c r="A84" s="11" t="s">
        <v>113</v>
      </c>
      <c r="B84" s="12" t="e">
        <f ca="1">VLOOKUP(B88,'成绩公示'!A$3:'成绩公示'!N$7597,3,FALSE)</f>
        <v>#N/A</v>
      </c>
      <c r="C84" s="12"/>
      <c r="D84" s="9" t="s">
        <v>115</v>
      </c>
      <c r="E84" s="10"/>
      <c r="G84" s="11" t="s">
        <v>113</v>
      </c>
      <c r="H84" s="12" t="e">
        <f ca="1">VLOOKUP(H88,'成绩公示'!A$3:'成绩公示'!N$7597,3,FALSE)</f>
        <v>#N/A</v>
      </c>
      <c r="I84" s="12"/>
      <c r="J84" s="9" t="s">
        <v>115</v>
      </c>
      <c r="K84" s="10"/>
    </row>
    <row r="85" spans="1:11" ht="25.5" customHeight="1">
      <c r="A85" s="11" t="s">
        <v>116</v>
      </c>
      <c r="B85" s="12" t="e">
        <f ca="1">VLOOKUP(B88,'成绩公示'!A$3:'成绩公示'!N$7597,4,FALSE)</f>
        <v>#N/A</v>
      </c>
      <c r="C85" s="12"/>
      <c r="D85" s="9"/>
      <c r="E85" s="10"/>
      <c r="G85" s="11" t="s">
        <v>116</v>
      </c>
      <c r="H85" s="12" t="e">
        <f ca="1">VLOOKUP(H88,'成绩公示'!A$3:'成绩公示'!N$7597,4,FALSE)</f>
        <v>#N/A</v>
      </c>
      <c r="I85" s="12"/>
      <c r="J85" s="9"/>
      <c r="K85" s="10"/>
    </row>
    <row r="86" spans="1:11" ht="25.5" customHeight="1">
      <c r="A86" s="11" t="s">
        <v>117</v>
      </c>
      <c r="B86" s="12" t="e">
        <f ca="1">VLOOKUP(B88,'成绩公示'!A$3:'成绩公示'!N$7597,7,FALSE)</f>
        <v>#N/A</v>
      </c>
      <c r="C86" s="12"/>
      <c r="D86" s="9"/>
      <c r="E86" s="10"/>
      <c r="G86" s="11" t="s">
        <v>117</v>
      </c>
      <c r="H86" s="12" t="e">
        <f ca="1">VLOOKUP(H88,'成绩公示'!A$3:'成绩公示'!N$7597,7,FALSE)</f>
        <v>#N/A</v>
      </c>
      <c r="I86" s="12"/>
      <c r="J86" s="9"/>
      <c r="K86" s="10"/>
    </row>
    <row r="87" spans="1:11" ht="25.5" customHeight="1">
      <c r="A87" s="11" t="s">
        <v>118</v>
      </c>
      <c r="B87" s="13" t="e">
        <f ca="1">VLOOKUP(B88,'成绩公示'!A$3:'成绩公示'!N$7597,6,FALSE)</f>
        <v>#N/A</v>
      </c>
      <c r="C87" s="13"/>
      <c r="D87" s="9"/>
      <c r="E87" s="10"/>
      <c r="G87" s="11" t="s">
        <v>118</v>
      </c>
      <c r="H87" s="13" t="e">
        <f ca="1">VLOOKUP(H88,'成绩公示'!A$3:'成绩公示'!N$7597,6,FALSE)</f>
        <v>#N/A</v>
      </c>
      <c r="I87" s="13"/>
      <c r="J87" s="9"/>
      <c r="K87" s="10"/>
    </row>
    <row r="88" spans="1:11" ht="25.5" customHeight="1">
      <c r="A88" s="11" t="s">
        <v>120</v>
      </c>
      <c r="B88" s="12">
        <f>B76+2</f>
        <v>201810185</v>
      </c>
      <c r="C88" s="12"/>
      <c r="D88" s="12"/>
      <c r="E88" s="10"/>
      <c r="G88" s="11" t="s">
        <v>120</v>
      </c>
      <c r="H88" s="12">
        <f>B76+3</f>
        <v>201810186</v>
      </c>
      <c r="I88" s="12"/>
      <c r="J88" s="12"/>
      <c r="K88" s="10"/>
    </row>
    <row r="89" spans="1:11" ht="33.75" customHeight="1">
      <c r="A89" s="14" t="s">
        <v>121</v>
      </c>
      <c r="B89" s="15"/>
      <c r="C89" s="15"/>
      <c r="D89" s="15"/>
      <c r="E89" s="16"/>
      <c r="G89" s="14" t="s">
        <v>121</v>
      </c>
      <c r="H89" s="15"/>
      <c r="I89" s="15"/>
      <c r="J89" s="15"/>
      <c r="K89" s="16"/>
    </row>
    <row r="90" spans="1:11" ht="24.75" customHeight="1">
      <c r="A90" s="17" t="s">
        <v>122</v>
      </c>
      <c r="B90" s="18"/>
      <c r="C90" s="18"/>
      <c r="D90" s="18"/>
      <c r="E90" s="19"/>
      <c r="G90" s="17" t="s">
        <v>122</v>
      </c>
      <c r="H90" s="18"/>
      <c r="I90" s="18"/>
      <c r="J90" s="18"/>
      <c r="K90" s="19"/>
    </row>
    <row r="91" spans="1:11" ht="29.25" customHeight="1">
      <c r="A91" s="20" t="s">
        <v>123</v>
      </c>
      <c r="B91" s="21"/>
      <c r="C91" s="21"/>
      <c r="D91" s="21"/>
      <c r="E91" s="22"/>
      <c r="G91" s="20" t="s">
        <v>123</v>
      </c>
      <c r="H91" s="21"/>
      <c r="I91" s="21"/>
      <c r="J91" s="21"/>
      <c r="K91" s="22"/>
    </row>
    <row r="92" spans="1:11" ht="21.75" customHeight="1">
      <c r="A92" s="24" t="s">
        <v>124</v>
      </c>
      <c r="B92" s="25"/>
      <c r="C92" s="25"/>
      <c r="D92" s="25"/>
      <c r="E92" s="26"/>
      <c r="G92" s="24" t="s">
        <v>124</v>
      </c>
      <c r="H92" s="25"/>
      <c r="I92" s="25"/>
      <c r="J92" s="25"/>
      <c r="K92" s="26"/>
    </row>
    <row r="93" spans="1:11" ht="45" customHeight="1">
      <c r="A93" s="1" t="s">
        <v>111</v>
      </c>
      <c r="B93" s="2"/>
      <c r="C93" s="2"/>
      <c r="D93" s="2"/>
      <c r="E93" s="3"/>
      <c r="G93" s="1" t="s">
        <v>111</v>
      </c>
      <c r="H93" s="2"/>
      <c r="I93" s="2"/>
      <c r="J93" s="2"/>
      <c r="K93" s="3"/>
    </row>
    <row r="94" spans="1:11" ht="48" customHeight="1">
      <c r="A94" s="4" t="s">
        <v>112</v>
      </c>
      <c r="B94" s="5"/>
      <c r="C94" s="5"/>
      <c r="D94" s="5"/>
      <c r="E94" s="6"/>
      <c r="G94" s="4" t="s">
        <v>112</v>
      </c>
      <c r="H94" s="5"/>
      <c r="I94" s="5"/>
      <c r="J94" s="5"/>
      <c r="K94" s="6"/>
    </row>
    <row r="95" spans="1:11" ht="25.5" customHeight="1">
      <c r="A95" s="7" t="s">
        <v>113</v>
      </c>
      <c r="B95" s="8" t="e">
        <f ca="1">VLOOKUP(B99,'成绩公示'!A$3:'成绩公示'!N$7597,3,FALSE)</f>
        <v>#N/A</v>
      </c>
      <c r="C95" s="8"/>
      <c r="D95" s="9" t="s">
        <v>115</v>
      </c>
      <c r="E95" s="10"/>
      <c r="G95" s="11" t="s">
        <v>113</v>
      </c>
      <c r="H95" s="12" t="e">
        <f ca="1">VLOOKUP(H99,'成绩公示'!A$3:'成绩公示'!N$7597,3,FALSE)</f>
        <v>#N/A</v>
      </c>
      <c r="I95" s="27"/>
      <c r="J95" s="9" t="s">
        <v>115</v>
      </c>
      <c r="K95" s="10"/>
    </row>
    <row r="96" spans="1:11" ht="25.5" customHeight="1">
      <c r="A96" s="11" t="s">
        <v>116</v>
      </c>
      <c r="B96" s="12" t="e">
        <f ca="1">VLOOKUP(B99,'成绩公示'!A$3:'成绩公示'!N$7597,4,FALSE)</f>
        <v>#N/A</v>
      </c>
      <c r="C96" s="12"/>
      <c r="D96" s="9"/>
      <c r="E96" s="10"/>
      <c r="G96" s="11" t="s">
        <v>116</v>
      </c>
      <c r="H96" s="12" t="e">
        <f ca="1">VLOOKUP(H99,'成绩公示'!A$3:'成绩公示'!N$7597,4,FALSE)</f>
        <v>#N/A</v>
      </c>
      <c r="I96" s="27"/>
      <c r="J96" s="9"/>
      <c r="K96" s="10"/>
    </row>
    <row r="97" spans="1:11" ht="25.5" customHeight="1">
      <c r="A97" s="11" t="s">
        <v>117</v>
      </c>
      <c r="B97" s="12" t="e">
        <f ca="1">VLOOKUP(B99,'成绩公示'!A$3:'成绩公示'!N$7597,7,FALSE)</f>
        <v>#N/A</v>
      </c>
      <c r="C97" s="12"/>
      <c r="D97" s="9"/>
      <c r="E97" s="10"/>
      <c r="G97" s="11" t="s">
        <v>117</v>
      </c>
      <c r="H97" s="12" t="e">
        <f ca="1">VLOOKUP(H99,'成绩公示'!A$3:'成绩公示'!N$7597,7,FALSE)</f>
        <v>#N/A</v>
      </c>
      <c r="I97" s="27"/>
      <c r="J97" s="9"/>
      <c r="K97" s="10"/>
    </row>
    <row r="98" spans="1:11" ht="25.5" customHeight="1">
      <c r="A98" s="11" t="s">
        <v>118</v>
      </c>
      <c r="B98" s="13" t="e">
        <f ca="1">VLOOKUP(B99,'成绩公示'!A$3:'成绩公示'!N$7597,6,FALSE)</f>
        <v>#N/A</v>
      </c>
      <c r="C98" s="13"/>
      <c r="D98" s="9"/>
      <c r="E98" s="10"/>
      <c r="G98" s="11" t="s">
        <v>118</v>
      </c>
      <c r="H98" s="13" t="e">
        <f ca="1">VLOOKUP(H99,'成绩公示'!A$3:'成绩公示'!N$7597,6,FALSE)</f>
        <v>#N/A</v>
      </c>
      <c r="I98" s="28"/>
      <c r="J98" s="9"/>
      <c r="K98" s="10"/>
    </row>
    <row r="99" spans="1:11" ht="25.5" customHeight="1">
      <c r="A99" s="11" t="s">
        <v>120</v>
      </c>
      <c r="B99" s="12">
        <f>B7+16</f>
        <v>201810187</v>
      </c>
      <c r="C99" s="12"/>
      <c r="D99" s="12"/>
      <c r="E99" s="10"/>
      <c r="G99" s="11" t="s">
        <v>120</v>
      </c>
      <c r="H99" s="12">
        <f>B99+1</f>
        <v>201810188</v>
      </c>
      <c r="I99" s="12"/>
      <c r="J99" s="12"/>
      <c r="K99" s="10"/>
    </row>
    <row r="100" spans="1:11" ht="33.75" customHeight="1">
      <c r="A100" s="14" t="s">
        <v>121</v>
      </c>
      <c r="B100" s="15"/>
      <c r="C100" s="15"/>
      <c r="D100" s="15"/>
      <c r="E100" s="16"/>
      <c r="G100" s="14" t="s">
        <v>121</v>
      </c>
      <c r="H100" s="15"/>
      <c r="I100" s="15"/>
      <c r="J100" s="15"/>
      <c r="K100" s="16"/>
    </row>
    <row r="101" spans="1:11" ht="24.75" customHeight="1">
      <c r="A101" s="17" t="s">
        <v>122</v>
      </c>
      <c r="B101" s="18"/>
      <c r="C101" s="18"/>
      <c r="D101" s="18"/>
      <c r="E101" s="19"/>
      <c r="G101" s="17" t="s">
        <v>122</v>
      </c>
      <c r="H101" s="18"/>
      <c r="I101" s="18"/>
      <c r="J101" s="18"/>
      <c r="K101" s="19"/>
    </row>
    <row r="102" spans="1:11" ht="29.25" customHeight="1">
      <c r="A102" s="20" t="s">
        <v>123</v>
      </c>
      <c r="B102" s="21"/>
      <c r="C102" s="21"/>
      <c r="D102" s="21"/>
      <c r="E102" s="22"/>
      <c r="F102" s="23"/>
      <c r="G102" s="20" t="s">
        <v>123</v>
      </c>
      <c r="H102" s="21"/>
      <c r="I102" s="21"/>
      <c r="J102" s="21"/>
      <c r="K102" s="22"/>
    </row>
    <row r="103" spans="1:11" ht="21" customHeight="1">
      <c r="A103" s="24" t="s">
        <v>124</v>
      </c>
      <c r="B103" s="25"/>
      <c r="C103" s="25"/>
      <c r="D103" s="25"/>
      <c r="E103" s="26"/>
      <c r="F103" s="23"/>
      <c r="G103" s="24" t="s">
        <v>124</v>
      </c>
      <c r="H103" s="25"/>
      <c r="I103" s="25"/>
      <c r="J103" s="25"/>
      <c r="K103" s="26"/>
    </row>
    <row r="104" ht="89.25" customHeight="1"/>
    <row r="105" spans="1:11" ht="45" customHeight="1">
      <c r="A105" s="1" t="s">
        <v>111</v>
      </c>
      <c r="B105" s="2"/>
      <c r="C105" s="2"/>
      <c r="D105" s="2"/>
      <c r="E105" s="3"/>
      <c r="G105" s="1" t="s">
        <v>111</v>
      </c>
      <c r="H105" s="2"/>
      <c r="I105" s="2"/>
      <c r="J105" s="2"/>
      <c r="K105" s="3"/>
    </row>
    <row r="106" spans="1:11" ht="48" customHeight="1">
      <c r="A106" s="4" t="s">
        <v>112</v>
      </c>
      <c r="B106" s="5"/>
      <c r="C106" s="5"/>
      <c r="D106" s="5"/>
      <c r="E106" s="6"/>
      <c r="G106" s="4" t="s">
        <v>112</v>
      </c>
      <c r="H106" s="5"/>
      <c r="I106" s="5"/>
      <c r="J106" s="5"/>
      <c r="K106" s="6"/>
    </row>
    <row r="107" spans="1:11" ht="25.5" customHeight="1">
      <c r="A107" s="11" t="s">
        <v>113</v>
      </c>
      <c r="B107" s="12" t="e">
        <f ca="1">VLOOKUP(B111,'成绩公示'!A$3:'成绩公示'!N$7597,3,FALSE)</f>
        <v>#N/A</v>
      </c>
      <c r="C107" s="12"/>
      <c r="D107" s="9" t="s">
        <v>115</v>
      </c>
      <c r="E107" s="10"/>
      <c r="G107" s="11" t="s">
        <v>113</v>
      </c>
      <c r="H107" s="12" t="e">
        <f ca="1">VLOOKUP(H111,'成绩公示'!A$3:'成绩公示'!N$7597,3,FALSE)</f>
        <v>#N/A</v>
      </c>
      <c r="I107" s="12"/>
      <c r="J107" s="9" t="s">
        <v>115</v>
      </c>
      <c r="K107" s="10"/>
    </row>
    <row r="108" spans="1:11" ht="25.5" customHeight="1">
      <c r="A108" s="11" t="s">
        <v>116</v>
      </c>
      <c r="B108" s="12" t="e">
        <f ca="1">VLOOKUP(B111,'成绩公示'!A$3:'成绩公示'!N$7597,4,FALSE)</f>
        <v>#N/A</v>
      </c>
      <c r="C108" s="12"/>
      <c r="D108" s="9"/>
      <c r="E108" s="10"/>
      <c r="G108" s="11" t="s">
        <v>116</v>
      </c>
      <c r="H108" s="12" t="e">
        <f ca="1">VLOOKUP(H111,'成绩公示'!A$3:'成绩公示'!N$7597,4,FALSE)</f>
        <v>#N/A</v>
      </c>
      <c r="I108" s="12"/>
      <c r="J108" s="9"/>
      <c r="K108" s="10"/>
    </row>
    <row r="109" spans="1:11" ht="25.5" customHeight="1">
      <c r="A109" s="11" t="s">
        <v>117</v>
      </c>
      <c r="B109" s="12" t="e">
        <f ca="1">VLOOKUP(B111,'成绩公示'!A$3:'成绩公示'!N$7597,7,FALSE)</f>
        <v>#N/A</v>
      </c>
      <c r="C109" s="12"/>
      <c r="D109" s="9"/>
      <c r="E109" s="10"/>
      <c r="G109" s="11" t="s">
        <v>117</v>
      </c>
      <c r="H109" s="12" t="e">
        <f ca="1">VLOOKUP(H111,'成绩公示'!A$3:'成绩公示'!N$7597,7,FALSE)</f>
        <v>#N/A</v>
      </c>
      <c r="I109" s="12"/>
      <c r="J109" s="9"/>
      <c r="K109" s="10"/>
    </row>
    <row r="110" spans="1:11" ht="25.5" customHeight="1">
      <c r="A110" s="11" t="s">
        <v>118</v>
      </c>
      <c r="B110" s="13" t="e">
        <f ca="1">VLOOKUP(B111,'成绩公示'!A$3:'成绩公示'!N$7597,6,FALSE)</f>
        <v>#N/A</v>
      </c>
      <c r="C110" s="13"/>
      <c r="D110" s="9"/>
      <c r="E110" s="10"/>
      <c r="G110" s="11" t="s">
        <v>118</v>
      </c>
      <c r="H110" s="13" t="e">
        <f ca="1">VLOOKUP(H111,'成绩公示'!A$3:'成绩公示'!N$7597,6,FALSE)</f>
        <v>#N/A</v>
      </c>
      <c r="I110" s="13"/>
      <c r="J110" s="9"/>
      <c r="K110" s="10"/>
    </row>
    <row r="111" spans="1:11" ht="25.5" customHeight="1">
      <c r="A111" s="11" t="s">
        <v>120</v>
      </c>
      <c r="B111" s="12">
        <f>B99+2</f>
        <v>201810189</v>
      </c>
      <c r="C111" s="12"/>
      <c r="D111" s="12"/>
      <c r="E111" s="10"/>
      <c r="G111" s="11" t="s">
        <v>120</v>
      </c>
      <c r="H111" s="12">
        <f>B99+3</f>
        <v>201810190</v>
      </c>
      <c r="I111" s="12"/>
      <c r="J111" s="12"/>
      <c r="K111" s="10"/>
    </row>
    <row r="112" spans="1:11" ht="33.75" customHeight="1">
      <c r="A112" s="14" t="s">
        <v>121</v>
      </c>
      <c r="B112" s="15"/>
      <c r="C112" s="15"/>
      <c r="D112" s="15"/>
      <c r="E112" s="16"/>
      <c r="G112" s="14" t="s">
        <v>121</v>
      </c>
      <c r="H112" s="15"/>
      <c r="I112" s="15"/>
      <c r="J112" s="15"/>
      <c r="K112" s="16"/>
    </row>
    <row r="113" spans="1:11" ht="24.75" customHeight="1">
      <c r="A113" s="17" t="s">
        <v>122</v>
      </c>
      <c r="B113" s="18"/>
      <c r="C113" s="18"/>
      <c r="D113" s="18"/>
      <c r="E113" s="19"/>
      <c r="G113" s="17" t="s">
        <v>122</v>
      </c>
      <c r="H113" s="18"/>
      <c r="I113" s="18"/>
      <c r="J113" s="18"/>
      <c r="K113" s="19"/>
    </row>
    <row r="114" spans="1:11" ht="29.25" customHeight="1">
      <c r="A114" s="20" t="s">
        <v>123</v>
      </c>
      <c r="B114" s="21"/>
      <c r="C114" s="21"/>
      <c r="D114" s="21"/>
      <c r="E114" s="22"/>
      <c r="G114" s="20" t="s">
        <v>123</v>
      </c>
      <c r="H114" s="21"/>
      <c r="I114" s="21"/>
      <c r="J114" s="21"/>
      <c r="K114" s="22"/>
    </row>
    <row r="115" spans="1:11" ht="21.75" customHeight="1">
      <c r="A115" s="24" t="s">
        <v>124</v>
      </c>
      <c r="B115" s="25"/>
      <c r="C115" s="25"/>
      <c r="D115" s="25"/>
      <c r="E115" s="26"/>
      <c r="G115" s="24" t="s">
        <v>124</v>
      </c>
      <c r="H115" s="25"/>
      <c r="I115" s="25"/>
      <c r="J115" s="25"/>
      <c r="K115" s="26"/>
    </row>
    <row r="116" spans="1:11" ht="45" customHeight="1">
      <c r="A116" s="1" t="s">
        <v>111</v>
      </c>
      <c r="B116" s="2"/>
      <c r="C116" s="2"/>
      <c r="D116" s="2"/>
      <c r="E116" s="3"/>
      <c r="G116" s="1" t="s">
        <v>111</v>
      </c>
      <c r="H116" s="2"/>
      <c r="I116" s="2"/>
      <c r="J116" s="2"/>
      <c r="K116" s="3"/>
    </row>
    <row r="117" spans="1:11" ht="48" customHeight="1">
      <c r="A117" s="4" t="s">
        <v>112</v>
      </c>
      <c r="B117" s="5"/>
      <c r="C117" s="5"/>
      <c r="D117" s="5"/>
      <c r="E117" s="6"/>
      <c r="G117" s="4" t="s">
        <v>112</v>
      </c>
      <c r="H117" s="5"/>
      <c r="I117" s="5"/>
      <c r="J117" s="5"/>
      <c r="K117" s="6"/>
    </row>
    <row r="118" spans="1:11" ht="25.5" customHeight="1">
      <c r="A118" s="7" t="s">
        <v>113</v>
      </c>
      <c r="B118" s="8" t="e">
        <f ca="1">VLOOKUP(B122,'成绩公示'!A$3:'成绩公示'!N$7597,3,FALSE)</f>
        <v>#N/A</v>
      </c>
      <c r="C118" s="8"/>
      <c r="D118" s="9" t="s">
        <v>115</v>
      </c>
      <c r="E118" s="10"/>
      <c r="G118" s="11" t="s">
        <v>113</v>
      </c>
      <c r="H118" s="12" t="e">
        <f ca="1">VLOOKUP(H122,'成绩公示'!A$3:'成绩公示'!N$7597,3,FALSE)</f>
        <v>#N/A</v>
      </c>
      <c r="I118" s="27"/>
      <c r="J118" s="9" t="s">
        <v>115</v>
      </c>
      <c r="K118" s="10"/>
    </row>
    <row r="119" spans="1:11" ht="25.5" customHeight="1">
      <c r="A119" s="11" t="s">
        <v>116</v>
      </c>
      <c r="B119" s="12" t="e">
        <f ca="1">VLOOKUP(B122,'成绩公示'!A$3:'成绩公示'!N$7597,4,FALSE)</f>
        <v>#N/A</v>
      </c>
      <c r="C119" s="12"/>
      <c r="D119" s="9"/>
      <c r="E119" s="10"/>
      <c r="G119" s="11" t="s">
        <v>116</v>
      </c>
      <c r="H119" s="12" t="e">
        <f ca="1">VLOOKUP(H122,'成绩公示'!A$3:'成绩公示'!N$7597,4,FALSE)</f>
        <v>#N/A</v>
      </c>
      <c r="I119" s="27"/>
      <c r="J119" s="9"/>
      <c r="K119" s="10"/>
    </row>
    <row r="120" spans="1:11" ht="25.5" customHeight="1">
      <c r="A120" s="11" t="s">
        <v>117</v>
      </c>
      <c r="B120" s="12" t="e">
        <f ca="1">VLOOKUP(B122,'成绩公示'!A$3:'成绩公示'!N$7597,7,FALSE)</f>
        <v>#N/A</v>
      </c>
      <c r="C120" s="12"/>
      <c r="D120" s="9"/>
      <c r="E120" s="10"/>
      <c r="G120" s="11" t="s">
        <v>117</v>
      </c>
      <c r="H120" s="12" t="e">
        <f ca="1">VLOOKUP(H122,'成绩公示'!A$3:'成绩公示'!N$7597,7,FALSE)</f>
        <v>#N/A</v>
      </c>
      <c r="I120" s="27"/>
      <c r="J120" s="9"/>
      <c r="K120" s="10"/>
    </row>
    <row r="121" spans="1:11" ht="25.5" customHeight="1">
      <c r="A121" s="11" t="s">
        <v>118</v>
      </c>
      <c r="B121" s="13" t="e">
        <f ca="1">VLOOKUP(B122,'成绩公示'!A$3:'成绩公示'!N$7597,6,FALSE)</f>
        <v>#N/A</v>
      </c>
      <c r="C121" s="13"/>
      <c r="D121" s="9"/>
      <c r="E121" s="10"/>
      <c r="G121" s="11" t="s">
        <v>118</v>
      </c>
      <c r="H121" s="13" t="e">
        <f ca="1">VLOOKUP(H122,'成绩公示'!A$3:'成绩公示'!N$7597,6,FALSE)</f>
        <v>#N/A</v>
      </c>
      <c r="I121" s="28"/>
      <c r="J121" s="9"/>
      <c r="K121" s="10"/>
    </row>
    <row r="122" spans="1:11" ht="25.5" customHeight="1">
      <c r="A122" s="11" t="s">
        <v>120</v>
      </c>
      <c r="B122" s="12">
        <f>B7+20</f>
        <v>201810191</v>
      </c>
      <c r="C122" s="12"/>
      <c r="D122" s="12"/>
      <c r="E122" s="10"/>
      <c r="G122" s="11" t="s">
        <v>120</v>
      </c>
      <c r="H122" s="12">
        <f>B122+1</f>
        <v>201810192</v>
      </c>
      <c r="I122" s="12"/>
      <c r="J122" s="12"/>
      <c r="K122" s="10"/>
    </row>
    <row r="123" spans="1:11" ht="33.75" customHeight="1">
      <c r="A123" s="14" t="s">
        <v>121</v>
      </c>
      <c r="B123" s="15"/>
      <c r="C123" s="15"/>
      <c r="D123" s="15"/>
      <c r="E123" s="16"/>
      <c r="G123" s="14" t="s">
        <v>121</v>
      </c>
      <c r="H123" s="15"/>
      <c r="I123" s="15"/>
      <c r="J123" s="15"/>
      <c r="K123" s="16"/>
    </row>
    <row r="124" spans="1:11" ht="24.75" customHeight="1">
      <c r="A124" s="17" t="s">
        <v>122</v>
      </c>
      <c r="B124" s="18"/>
      <c r="C124" s="18"/>
      <c r="D124" s="18"/>
      <c r="E124" s="19"/>
      <c r="G124" s="17" t="s">
        <v>122</v>
      </c>
      <c r="H124" s="18"/>
      <c r="I124" s="18"/>
      <c r="J124" s="18"/>
      <c r="K124" s="19"/>
    </row>
    <row r="125" spans="1:11" ht="29.25" customHeight="1">
      <c r="A125" s="20" t="s">
        <v>123</v>
      </c>
      <c r="B125" s="21"/>
      <c r="C125" s="21"/>
      <c r="D125" s="21"/>
      <c r="E125" s="22"/>
      <c r="F125" s="23"/>
      <c r="G125" s="20" t="s">
        <v>123</v>
      </c>
      <c r="H125" s="21"/>
      <c r="I125" s="21"/>
      <c r="J125" s="21"/>
      <c r="K125" s="22"/>
    </row>
    <row r="126" spans="1:11" ht="21" customHeight="1">
      <c r="A126" s="24" t="s">
        <v>124</v>
      </c>
      <c r="B126" s="25"/>
      <c r="C126" s="25"/>
      <c r="D126" s="25"/>
      <c r="E126" s="26"/>
      <c r="F126" s="23"/>
      <c r="G126" s="24" t="s">
        <v>124</v>
      </c>
      <c r="H126" s="25"/>
      <c r="I126" s="25"/>
      <c r="J126" s="25"/>
      <c r="K126" s="26"/>
    </row>
    <row r="127" ht="89.25" customHeight="1"/>
    <row r="128" spans="1:11" ht="45" customHeight="1">
      <c r="A128" s="1" t="s">
        <v>111</v>
      </c>
      <c r="B128" s="2"/>
      <c r="C128" s="2"/>
      <c r="D128" s="2"/>
      <c r="E128" s="3"/>
      <c r="G128" s="1" t="s">
        <v>111</v>
      </c>
      <c r="H128" s="2"/>
      <c r="I128" s="2"/>
      <c r="J128" s="2"/>
      <c r="K128" s="3"/>
    </row>
    <row r="129" spans="1:11" ht="48" customHeight="1">
      <c r="A129" s="4" t="s">
        <v>112</v>
      </c>
      <c r="B129" s="5"/>
      <c r="C129" s="5"/>
      <c r="D129" s="5"/>
      <c r="E129" s="6"/>
      <c r="G129" s="4" t="s">
        <v>112</v>
      </c>
      <c r="H129" s="5"/>
      <c r="I129" s="5"/>
      <c r="J129" s="5"/>
      <c r="K129" s="6"/>
    </row>
    <row r="130" spans="1:11" ht="25.5" customHeight="1">
      <c r="A130" s="11" t="s">
        <v>113</v>
      </c>
      <c r="B130" s="12" t="e">
        <f ca="1">VLOOKUP(B134,'成绩公示'!A$3:'成绩公示'!N$7597,3,FALSE)</f>
        <v>#N/A</v>
      </c>
      <c r="C130" s="12"/>
      <c r="D130" s="9" t="s">
        <v>115</v>
      </c>
      <c r="E130" s="10"/>
      <c r="G130" s="11" t="s">
        <v>113</v>
      </c>
      <c r="H130" s="12" t="e">
        <f ca="1">VLOOKUP(H134,'成绩公示'!A$3:'成绩公示'!N$7597,3,FALSE)</f>
        <v>#N/A</v>
      </c>
      <c r="I130" s="12"/>
      <c r="J130" s="9" t="s">
        <v>115</v>
      </c>
      <c r="K130" s="10"/>
    </row>
    <row r="131" spans="1:11" ht="25.5" customHeight="1">
      <c r="A131" s="11" t="s">
        <v>116</v>
      </c>
      <c r="B131" s="12" t="e">
        <f ca="1">VLOOKUP(B134,'成绩公示'!A$3:'成绩公示'!N$7597,4,FALSE)</f>
        <v>#N/A</v>
      </c>
      <c r="C131" s="12"/>
      <c r="D131" s="9"/>
      <c r="E131" s="10"/>
      <c r="G131" s="11" t="s">
        <v>116</v>
      </c>
      <c r="H131" s="12" t="e">
        <f ca="1">VLOOKUP(H134,'成绩公示'!A$3:'成绩公示'!N$7597,4,FALSE)</f>
        <v>#N/A</v>
      </c>
      <c r="I131" s="12"/>
      <c r="J131" s="9"/>
      <c r="K131" s="10"/>
    </row>
    <row r="132" spans="1:11" ht="25.5" customHeight="1">
      <c r="A132" s="11" t="s">
        <v>117</v>
      </c>
      <c r="B132" s="12" t="e">
        <f ca="1">VLOOKUP(B134,'成绩公示'!A$3:'成绩公示'!N$7597,7,FALSE)</f>
        <v>#N/A</v>
      </c>
      <c r="C132" s="12"/>
      <c r="D132" s="9"/>
      <c r="E132" s="10"/>
      <c r="G132" s="11" t="s">
        <v>117</v>
      </c>
      <c r="H132" s="12" t="e">
        <f ca="1">VLOOKUP(H134,'成绩公示'!A$3:'成绩公示'!N$7597,7,FALSE)</f>
        <v>#N/A</v>
      </c>
      <c r="I132" s="12"/>
      <c r="J132" s="9"/>
      <c r="K132" s="10"/>
    </row>
    <row r="133" spans="1:11" ht="25.5" customHeight="1">
      <c r="A133" s="11" t="s">
        <v>118</v>
      </c>
      <c r="B133" s="13" t="e">
        <f ca="1">VLOOKUP(B134,'成绩公示'!A$3:'成绩公示'!N$7597,6,FALSE)</f>
        <v>#N/A</v>
      </c>
      <c r="C133" s="13"/>
      <c r="D133" s="9"/>
      <c r="E133" s="10"/>
      <c r="G133" s="11" t="s">
        <v>118</v>
      </c>
      <c r="H133" s="13" t="e">
        <f ca="1">VLOOKUP(H134,'成绩公示'!A$3:'成绩公示'!N$7597,6,FALSE)</f>
        <v>#N/A</v>
      </c>
      <c r="I133" s="13"/>
      <c r="J133" s="9"/>
      <c r="K133" s="10"/>
    </row>
    <row r="134" spans="1:11" ht="25.5" customHeight="1">
      <c r="A134" s="11" t="s">
        <v>120</v>
      </c>
      <c r="B134" s="12">
        <f>B122+2</f>
        <v>201810193</v>
      </c>
      <c r="C134" s="12"/>
      <c r="D134" s="12"/>
      <c r="E134" s="10"/>
      <c r="G134" s="11" t="s">
        <v>120</v>
      </c>
      <c r="H134" s="12">
        <f>B122+3</f>
        <v>201810194</v>
      </c>
      <c r="I134" s="12"/>
      <c r="J134" s="12"/>
      <c r="K134" s="10"/>
    </row>
    <row r="135" spans="1:11" ht="33.75" customHeight="1">
      <c r="A135" s="14" t="s">
        <v>121</v>
      </c>
      <c r="B135" s="15"/>
      <c r="C135" s="15"/>
      <c r="D135" s="15"/>
      <c r="E135" s="16"/>
      <c r="G135" s="14" t="s">
        <v>121</v>
      </c>
      <c r="H135" s="15"/>
      <c r="I135" s="15"/>
      <c r="J135" s="15"/>
      <c r="K135" s="16"/>
    </row>
    <row r="136" spans="1:11" ht="24.75" customHeight="1">
      <c r="A136" s="17" t="s">
        <v>122</v>
      </c>
      <c r="B136" s="18"/>
      <c r="C136" s="18"/>
      <c r="D136" s="18"/>
      <c r="E136" s="19"/>
      <c r="G136" s="17" t="s">
        <v>122</v>
      </c>
      <c r="H136" s="18"/>
      <c r="I136" s="18"/>
      <c r="J136" s="18"/>
      <c r="K136" s="19"/>
    </row>
    <row r="137" spans="1:11" ht="29.25" customHeight="1">
      <c r="A137" s="20" t="s">
        <v>123</v>
      </c>
      <c r="B137" s="21"/>
      <c r="C137" s="21"/>
      <c r="D137" s="21"/>
      <c r="E137" s="22"/>
      <c r="G137" s="20" t="s">
        <v>123</v>
      </c>
      <c r="H137" s="21"/>
      <c r="I137" s="21"/>
      <c r="J137" s="21"/>
      <c r="K137" s="22"/>
    </row>
    <row r="138" spans="1:11" ht="21.75" customHeight="1">
      <c r="A138" s="24" t="s">
        <v>124</v>
      </c>
      <c r="B138" s="25"/>
      <c r="C138" s="25"/>
      <c r="D138" s="25"/>
      <c r="E138" s="26"/>
      <c r="G138" s="24" t="s">
        <v>124</v>
      </c>
      <c r="H138" s="25"/>
      <c r="I138" s="25"/>
      <c r="J138" s="25"/>
      <c r="K138" s="26"/>
    </row>
    <row r="139" spans="1:11" ht="45" customHeight="1">
      <c r="A139" s="1" t="s">
        <v>111</v>
      </c>
      <c r="B139" s="2"/>
      <c r="C139" s="2"/>
      <c r="D139" s="2"/>
      <c r="E139" s="3"/>
      <c r="G139" s="1" t="s">
        <v>111</v>
      </c>
      <c r="H139" s="2"/>
      <c r="I139" s="2"/>
      <c r="J139" s="2"/>
      <c r="K139" s="3"/>
    </row>
    <row r="140" spans="1:11" ht="48" customHeight="1">
      <c r="A140" s="4" t="s">
        <v>112</v>
      </c>
      <c r="B140" s="5"/>
      <c r="C140" s="5"/>
      <c r="D140" s="5"/>
      <c r="E140" s="6"/>
      <c r="G140" s="4" t="s">
        <v>112</v>
      </c>
      <c r="H140" s="5"/>
      <c r="I140" s="5"/>
      <c r="J140" s="5"/>
      <c r="K140" s="6"/>
    </row>
    <row r="141" spans="1:11" ht="25.5" customHeight="1">
      <c r="A141" s="7" t="s">
        <v>113</v>
      </c>
      <c r="B141" s="8" t="e">
        <f ca="1">VLOOKUP(B145,'成绩公示'!A$3:'成绩公示'!N$7597,3,FALSE)</f>
        <v>#N/A</v>
      </c>
      <c r="C141" s="8"/>
      <c r="D141" s="9" t="s">
        <v>115</v>
      </c>
      <c r="E141" s="10"/>
      <c r="G141" s="11" t="s">
        <v>113</v>
      </c>
      <c r="H141" s="12" t="e">
        <f ca="1">VLOOKUP(H145,'成绩公示'!A$3:'成绩公示'!N$7597,3,FALSE)</f>
        <v>#N/A</v>
      </c>
      <c r="I141" s="27"/>
      <c r="J141" s="9" t="s">
        <v>115</v>
      </c>
      <c r="K141" s="10"/>
    </row>
    <row r="142" spans="1:11" ht="25.5" customHeight="1">
      <c r="A142" s="11" t="s">
        <v>116</v>
      </c>
      <c r="B142" s="12" t="e">
        <f ca="1">VLOOKUP(B145,'成绩公示'!A$3:'成绩公示'!N$7597,4,FALSE)</f>
        <v>#N/A</v>
      </c>
      <c r="C142" s="12"/>
      <c r="D142" s="9"/>
      <c r="E142" s="10"/>
      <c r="G142" s="11" t="s">
        <v>116</v>
      </c>
      <c r="H142" s="12" t="e">
        <f ca="1">VLOOKUP(H145,'成绩公示'!A$3:'成绩公示'!N$7597,4,FALSE)</f>
        <v>#N/A</v>
      </c>
      <c r="I142" s="27"/>
      <c r="J142" s="9"/>
      <c r="K142" s="10"/>
    </row>
    <row r="143" spans="1:11" ht="25.5" customHeight="1">
      <c r="A143" s="11" t="s">
        <v>117</v>
      </c>
      <c r="B143" s="12" t="e">
        <f ca="1">VLOOKUP(B145,'成绩公示'!A$3:'成绩公示'!N$7597,7,FALSE)</f>
        <v>#N/A</v>
      </c>
      <c r="C143" s="12"/>
      <c r="D143" s="9"/>
      <c r="E143" s="10"/>
      <c r="G143" s="11" t="s">
        <v>117</v>
      </c>
      <c r="H143" s="12" t="e">
        <f ca="1">VLOOKUP(H145,'成绩公示'!A$3:'成绩公示'!N$7597,7,FALSE)</f>
        <v>#N/A</v>
      </c>
      <c r="I143" s="27"/>
      <c r="J143" s="9"/>
      <c r="K143" s="10"/>
    </row>
    <row r="144" spans="1:11" ht="25.5" customHeight="1">
      <c r="A144" s="11" t="s">
        <v>118</v>
      </c>
      <c r="B144" s="13" t="e">
        <f ca="1">VLOOKUP(B145,'成绩公示'!A$3:'成绩公示'!N$7597,6,FALSE)</f>
        <v>#N/A</v>
      </c>
      <c r="C144" s="13"/>
      <c r="D144" s="9"/>
      <c r="E144" s="10"/>
      <c r="G144" s="11" t="s">
        <v>118</v>
      </c>
      <c r="H144" s="13" t="e">
        <f ca="1">VLOOKUP(H145,'成绩公示'!A$3:'成绩公示'!N$7597,6,FALSE)</f>
        <v>#N/A</v>
      </c>
      <c r="I144" s="28"/>
      <c r="J144" s="9"/>
      <c r="K144" s="10"/>
    </row>
    <row r="145" spans="1:11" ht="25.5" customHeight="1">
      <c r="A145" s="11" t="s">
        <v>120</v>
      </c>
      <c r="B145" s="12">
        <f>B7+24</f>
        <v>201810195</v>
      </c>
      <c r="C145" s="12"/>
      <c r="D145" s="12"/>
      <c r="E145" s="10"/>
      <c r="G145" s="11" t="s">
        <v>120</v>
      </c>
      <c r="H145" s="12">
        <f>B145+1</f>
        <v>201810196</v>
      </c>
      <c r="I145" s="12"/>
      <c r="J145" s="12"/>
      <c r="K145" s="10"/>
    </row>
    <row r="146" spans="1:11" ht="33.75" customHeight="1">
      <c r="A146" s="14" t="s">
        <v>121</v>
      </c>
      <c r="B146" s="15"/>
      <c r="C146" s="15"/>
      <c r="D146" s="15"/>
      <c r="E146" s="16"/>
      <c r="G146" s="14" t="s">
        <v>121</v>
      </c>
      <c r="H146" s="15"/>
      <c r="I146" s="15"/>
      <c r="J146" s="15"/>
      <c r="K146" s="16"/>
    </row>
    <row r="147" spans="1:11" ht="24.75" customHeight="1">
      <c r="A147" s="17" t="s">
        <v>122</v>
      </c>
      <c r="B147" s="18"/>
      <c r="C147" s="18"/>
      <c r="D147" s="18"/>
      <c r="E147" s="19"/>
      <c r="G147" s="17" t="s">
        <v>122</v>
      </c>
      <c r="H147" s="18"/>
      <c r="I147" s="18"/>
      <c r="J147" s="18"/>
      <c r="K147" s="19"/>
    </row>
    <row r="148" spans="1:11" ht="29.25" customHeight="1">
      <c r="A148" s="20" t="s">
        <v>123</v>
      </c>
      <c r="B148" s="21"/>
      <c r="C148" s="21"/>
      <c r="D148" s="21"/>
      <c r="E148" s="22"/>
      <c r="F148" s="23"/>
      <c r="G148" s="20" t="s">
        <v>123</v>
      </c>
      <c r="H148" s="21"/>
      <c r="I148" s="21"/>
      <c r="J148" s="21"/>
      <c r="K148" s="22"/>
    </row>
    <row r="149" spans="1:11" ht="21" customHeight="1">
      <c r="A149" s="24" t="s">
        <v>124</v>
      </c>
      <c r="B149" s="25"/>
      <c r="C149" s="25"/>
      <c r="D149" s="25"/>
      <c r="E149" s="26"/>
      <c r="F149" s="23"/>
      <c r="G149" s="24" t="s">
        <v>124</v>
      </c>
      <c r="H149" s="25"/>
      <c r="I149" s="25"/>
      <c r="J149" s="25"/>
      <c r="K149" s="26"/>
    </row>
    <row r="150" ht="89.25" customHeight="1"/>
    <row r="151" spans="1:11" ht="45" customHeight="1">
      <c r="A151" s="1" t="s">
        <v>111</v>
      </c>
      <c r="B151" s="2"/>
      <c r="C151" s="2"/>
      <c r="D151" s="2"/>
      <c r="E151" s="3"/>
      <c r="G151" s="1" t="s">
        <v>111</v>
      </c>
      <c r="H151" s="2"/>
      <c r="I151" s="2"/>
      <c r="J151" s="2"/>
      <c r="K151" s="3"/>
    </row>
    <row r="152" spans="1:11" ht="48" customHeight="1">
      <c r="A152" s="4" t="s">
        <v>112</v>
      </c>
      <c r="B152" s="5"/>
      <c r="C152" s="5"/>
      <c r="D152" s="5"/>
      <c r="E152" s="6"/>
      <c r="G152" s="4" t="s">
        <v>112</v>
      </c>
      <c r="H152" s="5"/>
      <c r="I152" s="5"/>
      <c r="J152" s="5"/>
      <c r="K152" s="6"/>
    </row>
    <row r="153" spans="1:11" ht="25.5" customHeight="1">
      <c r="A153" s="11" t="s">
        <v>113</v>
      </c>
      <c r="B153" s="12" t="e">
        <f ca="1">VLOOKUP(B157,'成绩公示'!A$3:'成绩公示'!N$7597,3,FALSE)</f>
        <v>#N/A</v>
      </c>
      <c r="C153" s="12"/>
      <c r="D153" s="9" t="s">
        <v>115</v>
      </c>
      <c r="E153" s="10"/>
      <c r="G153" s="11" t="s">
        <v>113</v>
      </c>
      <c r="H153" s="12" t="e">
        <f ca="1">VLOOKUP(H157,'成绩公示'!A$3:'成绩公示'!N$7597,3,FALSE)</f>
        <v>#N/A</v>
      </c>
      <c r="I153" s="12"/>
      <c r="J153" s="9" t="s">
        <v>115</v>
      </c>
      <c r="K153" s="10"/>
    </row>
    <row r="154" spans="1:11" ht="25.5" customHeight="1">
      <c r="A154" s="11" t="s">
        <v>116</v>
      </c>
      <c r="B154" s="12" t="e">
        <f ca="1">VLOOKUP(B157,'成绩公示'!A$3:'成绩公示'!N$7597,4,FALSE)</f>
        <v>#N/A</v>
      </c>
      <c r="C154" s="12"/>
      <c r="D154" s="9"/>
      <c r="E154" s="10"/>
      <c r="G154" s="11" t="s">
        <v>116</v>
      </c>
      <c r="H154" s="12" t="e">
        <f ca="1">VLOOKUP(H157,'成绩公示'!A$3:'成绩公示'!N$7597,4,FALSE)</f>
        <v>#N/A</v>
      </c>
      <c r="I154" s="12"/>
      <c r="J154" s="9"/>
      <c r="K154" s="10"/>
    </row>
    <row r="155" spans="1:11" ht="25.5" customHeight="1">
      <c r="A155" s="11" t="s">
        <v>117</v>
      </c>
      <c r="B155" s="12" t="e">
        <f ca="1">VLOOKUP(B157,'成绩公示'!A$3:'成绩公示'!N$7597,7,FALSE)</f>
        <v>#N/A</v>
      </c>
      <c r="C155" s="12"/>
      <c r="D155" s="9"/>
      <c r="E155" s="10"/>
      <c r="G155" s="11" t="s">
        <v>117</v>
      </c>
      <c r="H155" s="12" t="e">
        <f ca="1">VLOOKUP(H157,'成绩公示'!A$3:'成绩公示'!N$7597,7,FALSE)</f>
        <v>#N/A</v>
      </c>
      <c r="I155" s="12"/>
      <c r="J155" s="9"/>
      <c r="K155" s="10"/>
    </row>
    <row r="156" spans="1:11" ht="25.5" customHeight="1">
      <c r="A156" s="11" t="s">
        <v>118</v>
      </c>
      <c r="B156" s="13" t="e">
        <f ca="1">VLOOKUP(B157,'成绩公示'!A$3:'成绩公示'!N$7597,6,FALSE)</f>
        <v>#N/A</v>
      </c>
      <c r="C156" s="13"/>
      <c r="D156" s="9"/>
      <c r="E156" s="10"/>
      <c r="G156" s="11" t="s">
        <v>118</v>
      </c>
      <c r="H156" s="13" t="e">
        <f ca="1">VLOOKUP(H157,'成绩公示'!A$3:'成绩公示'!N$7597,6,FALSE)</f>
        <v>#N/A</v>
      </c>
      <c r="I156" s="13"/>
      <c r="J156" s="9"/>
      <c r="K156" s="10"/>
    </row>
    <row r="157" spans="1:11" ht="25.5" customHeight="1">
      <c r="A157" s="11" t="s">
        <v>120</v>
      </c>
      <c r="B157" s="12">
        <f>B145+2</f>
        <v>201810197</v>
      </c>
      <c r="C157" s="12"/>
      <c r="D157" s="12"/>
      <c r="E157" s="10"/>
      <c r="G157" s="11" t="s">
        <v>120</v>
      </c>
      <c r="H157" s="12">
        <f>B145+3</f>
        <v>201810198</v>
      </c>
      <c r="I157" s="12"/>
      <c r="J157" s="12"/>
      <c r="K157" s="10"/>
    </row>
    <row r="158" spans="1:11" ht="33.75" customHeight="1">
      <c r="A158" s="14" t="s">
        <v>121</v>
      </c>
      <c r="B158" s="15"/>
      <c r="C158" s="15"/>
      <c r="D158" s="15"/>
      <c r="E158" s="16"/>
      <c r="G158" s="14" t="s">
        <v>121</v>
      </c>
      <c r="H158" s="15"/>
      <c r="I158" s="15"/>
      <c r="J158" s="15"/>
      <c r="K158" s="16"/>
    </row>
    <row r="159" spans="1:11" ht="24.75" customHeight="1">
      <c r="A159" s="17" t="s">
        <v>122</v>
      </c>
      <c r="B159" s="18"/>
      <c r="C159" s="18"/>
      <c r="D159" s="18"/>
      <c r="E159" s="19"/>
      <c r="G159" s="17" t="s">
        <v>122</v>
      </c>
      <c r="H159" s="18"/>
      <c r="I159" s="18"/>
      <c r="J159" s="18"/>
      <c r="K159" s="19"/>
    </row>
    <row r="160" spans="1:11" ht="29.25" customHeight="1">
      <c r="A160" s="20" t="s">
        <v>123</v>
      </c>
      <c r="B160" s="21"/>
      <c r="C160" s="21"/>
      <c r="D160" s="21"/>
      <c r="E160" s="22"/>
      <c r="G160" s="20" t="s">
        <v>123</v>
      </c>
      <c r="H160" s="21"/>
      <c r="I160" s="21"/>
      <c r="J160" s="21"/>
      <c r="K160" s="22"/>
    </row>
    <row r="161" spans="1:11" ht="21.75" customHeight="1">
      <c r="A161" s="24" t="s">
        <v>124</v>
      </c>
      <c r="B161" s="25"/>
      <c r="C161" s="25"/>
      <c r="D161" s="25"/>
      <c r="E161" s="26"/>
      <c r="G161" s="24" t="s">
        <v>124</v>
      </c>
      <c r="H161" s="25"/>
      <c r="I161" s="25"/>
      <c r="J161" s="25"/>
      <c r="K161" s="26"/>
    </row>
    <row r="162" spans="1:11" ht="45" customHeight="1">
      <c r="A162" s="1" t="s">
        <v>111</v>
      </c>
      <c r="B162" s="2"/>
      <c r="C162" s="2"/>
      <c r="D162" s="2"/>
      <c r="E162" s="3"/>
      <c r="G162" s="1" t="s">
        <v>111</v>
      </c>
      <c r="H162" s="2"/>
      <c r="I162" s="2"/>
      <c r="J162" s="2"/>
      <c r="K162" s="3"/>
    </row>
    <row r="163" spans="1:11" ht="48" customHeight="1">
      <c r="A163" s="4" t="s">
        <v>112</v>
      </c>
      <c r="B163" s="5"/>
      <c r="C163" s="5"/>
      <c r="D163" s="5"/>
      <c r="E163" s="6"/>
      <c r="G163" s="4" t="s">
        <v>112</v>
      </c>
      <c r="H163" s="5"/>
      <c r="I163" s="5"/>
      <c r="J163" s="5"/>
      <c r="K163" s="6"/>
    </row>
    <row r="164" spans="1:11" ht="25.5" customHeight="1">
      <c r="A164" s="7" t="s">
        <v>113</v>
      </c>
      <c r="B164" s="8" t="e">
        <f ca="1">VLOOKUP(B168,'成绩公示'!A$3:'成绩公示'!N$7597,3,FALSE)</f>
        <v>#N/A</v>
      </c>
      <c r="C164" s="8"/>
      <c r="D164" s="9" t="s">
        <v>115</v>
      </c>
      <c r="E164" s="10"/>
      <c r="G164" s="11" t="s">
        <v>113</v>
      </c>
      <c r="H164" s="12" t="e">
        <f ca="1">VLOOKUP(H168,'成绩公示'!A$3:'成绩公示'!N$7597,3,FALSE)</f>
        <v>#N/A</v>
      </c>
      <c r="I164" s="27"/>
      <c r="J164" s="9" t="s">
        <v>115</v>
      </c>
      <c r="K164" s="10"/>
    </row>
    <row r="165" spans="1:11" ht="25.5" customHeight="1">
      <c r="A165" s="11" t="s">
        <v>116</v>
      </c>
      <c r="B165" s="12" t="e">
        <f ca="1">VLOOKUP(B168,'成绩公示'!A$3:'成绩公示'!N$7597,4,FALSE)</f>
        <v>#N/A</v>
      </c>
      <c r="C165" s="12"/>
      <c r="D165" s="9"/>
      <c r="E165" s="10"/>
      <c r="G165" s="11" t="s">
        <v>116</v>
      </c>
      <c r="H165" s="12" t="e">
        <f ca="1">VLOOKUP(H168,'成绩公示'!A$3:'成绩公示'!N$7597,4,FALSE)</f>
        <v>#N/A</v>
      </c>
      <c r="I165" s="27"/>
      <c r="J165" s="9"/>
      <c r="K165" s="10"/>
    </row>
    <row r="166" spans="1:11" ht="25.5" customHeight="1">
      <c r="A166" s="11" t="s">
        <v>117</v>
      </c>
      <c r="B166" s="12" t="e">
        <f ca="1">VLOOKUP(B168,'成绩公示'!A$3:'成绩公示'!N$7597,7,FALSE)</f>
        <v>#N/A</v>
      </c>
      <c r="C166" s="12"/>
      <c r="D166" s="9"/>
      <c r="E166" s="10"/>
      <c r="G166" s="11" t="s">
        <v>117</v>
      </c>
      <c r="H166" s="12" t="e">
        <f ca="1">VLOOKUP(H168,'成绩公示'!A$3:'成绩公示'!N$7597,7,FALSE)</f>
        <v>#N/A</v>
      </c>
      <c r="I166" s="27"/>
      <c r="J166" s="9"/>
      <c r="K166" s="10"/>
    </row>
    <row r="167" spans="1:11" ht="25.5" customHeight="1">
      <c r="A167" s="11" t="s">
        <v>118</v>
      </c>
      <c r="B167" s="13" t="e">
        <f ca="1">VLOOKUP(B168,'成绩公示'!A$3:'成绩公示'!N$7597,6,FALSE)</f>
        <v>#N/A</v>
      </c>
      <c r="C167" s="13"/>
      <c r="D167" s="9"/>
      <c r="E167" s="10"/>
      <c r="G167" s="11" t="s">
        <v>118</v>
      </c>
      <c r="H167" s="13" t="e">
        <f ca="1">VLOOKUP(H168,'成绩公示'!A$3:'成绩公示'!N$7597,6,FALSE)</f>
        <v>#N/A</v>
      </c>
      <c r="I167" s="28"/>
      <c r="J167" s="9"/>
      <c r="K167" s="10"/>
    </row>
    <row r="168" spans="1:11" ht="25.5" customHeight="1">
      <c r="A168" s="11" t="s">
        <v>120</v>
      </c>
      <c r="B168" s="12">
        <f>B7+28</f>
        <v>201810199</v>
      </c>
      <c r="C168" s="12"/>
      <c r="D168" s="12"/>
      <c r="E168" s="10"/>
      <c r="G168" s="11" t="s">
        <v>120</v>
      </c>
      <c r="H168" s="12">
        <f>B168+1</f>
        <v>201810200</v>
      </c>
      <c r="I168" s="12"/>
      <c r="J168" s="12"/>
      <c r="K168" s="10"/>
    </row>
    <row r="169" spans="1:11" ht="33.75" customHeight="1">
      <c r="A169" s="14" t="s">
        <v>121</v>
      </c>
      <c r="B169" s="15"/>
      <c r="C169" s="15"/>
      <c r="D169" s="15"/>
      <c r="E169" s="16"/>
      <c r="G169" s="14" t="s">
        <v>121</v>
      </c>
      <c r="H169" s="15"/>
      <c r="I169" s="15"/>
      <c r="J169" s="15"/>
      <c r="K169" s="16"/>
    </row>
    <row r="170" spans="1:11" ht="24.75" customHeight="1">
      <c r="A170" s="17" t="s">
        <v>122</v>
      </c>
      <c r="B170" s="18"/>
      <c r="C170" s="18"/>
      <c r="D170" s="18"/>
      <c r="E170" s="19"/>
      <c r="G170" s="17" t="s">
        <v>122</v>
      </c>
      <c r="H170" s="18"/>
      <c r="I170" s="18"/>
      <c r="J170" s="18"/>
      <c r="K170" s="19"/>
    </row>
    <row r="171" spans="1:11" ht="29.25" customHeight="1">
      <c r="A171" s="20" t="s">
        <v>123</v>
      </c>
      <c r="B171" s="21"/>
      <c r="C171" s="21"/>
      <c r="D171" s="21"/>
      <c r="E171" s="22"/>
      <c r="F171" s="23"/>
      <c r="G171" s="20" t="s">
        <v>123</v>
      </c>
      <c r="H171" s="21"/>
      <c r="I171" s="21"/>
      <c r="J171" s="21"/>
      <c r="K171" s="22"/>
    </row>
    <row r="172" spans="1:11" ht="21" customHeight="1">
      <c r="A172" s="24" t="s">
        <v>124</v>
      </c>
      <c r="B172" s="25"/>
      <c r="C172" s="25"/>
      <c r="D172" s="25"/>
      <c r="E172" s="26"/>
      <c r="F172" s="23"/>
      <c r="G172" s="24" t="s">
        <v>124</v>
      </c>
      <c r="H172" s="25"/>
      <c r="I172" s="25"/>
      <c r="J172" s="25"/>
      <c r="K172" s="26"/>
    </row>
  </sheetData>
  <sheetProtection/>
  <mergeCells count="360">
    <mergeCell ref="A1:E1"/>
    <mergeCell ref="G1:K1"/>
    <mergeCell ref="A2:E2"/>
    <mergeCell ref="G2:K2"/>
    <mergeCell ref="B3:C3"/>
    <mergeCell ref="H3:I3"/>
    <mergeCell ref="B4:C4"/>
    <mergeCell ref="H4:I4"/>
    <mergeCell ref="B5:C5"/>
    <mergeCell ref="H5:I5"/>
    <mergeCell ref="B6:C6"/>
    <mergeCell ref="H6:I6"/>
    <mergeCell ref="B7:D7"/>
    <mergeCell ref="H7:J7"/>
    <mergeCell ref="A8:E8"/>
    <mergeCell ref="G8:K8"/>
    <mergeCell ref="A9:E9"/>
    <mergeCell ref="G9:K9"/>
    <mergeCell ref="A10:E10"/>
    <mergeCell ref="G10:K10"/>
    <mergeCell ref="A11:E11"/>
    <mergeCell ref="G11:K11"/>
    <mergeCell ref="A13:E13"/>
    <mergeCell ref="G13:K13"/>
    <mergeCell ref="A14:E14"/>
    <mergeCell ref="G14:K14"/>
    <mergeCell ref="B15:C15"/>
    <mergeCell ref="H15:I15"/>
    <mergeCell ref="B16:C16"/>
    <mergeCell ref="H16:I16"/>
    <mergeCell ref="B17:C17"/>
    <mergeCell ref="H17:I17"/>
    <mergeCell ref="B18:C18"/>
    <mergeCell ref="H18:I18"/>
    <mergeCell ref="B19:D19"/>
    <mergeCell ref="H19:J19"/>
    <mergeCell ref="A20:E20"/>
    <mergeCell ref="G20:K20"/>
    <mergeCell ref="A21:E21"/>
    <mergeCell ref="G21:K21"/>
    <mergeCell ref="A22:E22"/>
    <mergeCell ref="G22:K22"/>
    <mergeCell ref="A23:E23"/>
    <mergeCell ref="G23:K23"/>
    <mergeCell ref="A24:E24"/>
    <mergeCell ref="G24:K24"/>
    <mergeCell ref="A25:E25"/>
    <mergeCell ref="G25:K25"/>
    <mergeCell ref="B26:C26"/>
    <mergeCell ref="H26:I26"/>
    <mergeCell ref="B27:C27"/>
    <mergeCell ref="H27:I27"/>
    <mergeCell ref="B28:C28"/>
    <mergeCell ref="H28:I28"/>
    <mergeCell ref="B29:C29"/>
    <mergeCell ref="H29:I29"/>
    <mergeCell ref="B30:D30"/>
    <mergeCell ref="H30:J30"/>
    <mergeCell ref="A31:E31"/>
    <mergeCell ref="G31:K31"/>
    <mergeCell ref="A32:E32"/>
    <mergeCell ref="G32:K32"/>
    <mergeCell ref="A33:E33"/>
    <mergeCell ref="G33:K33"/>
    <mergeCell ref="A34:E34"/>
    <mergeCell ref="G34:K34"/>
    <mergeCell ref="A36:E36"/>
    <mergeCell ref="G36:K36"/>
    <mergeCell ref="A37:E37"/>
    <mergeCell ref="G37:K37"/>
    <mergeCell ref="B38:C38"/>
    <mergeCell ref="H38:I38"/>
    <mergeCell ref="B39:C39"/>
    <mergeCell ref="H39:I39"/>
    <mergeCell ref="B40:C40"/>
    <mergeCell ref="H40:I40"/>
    <mergeCell ref="B41:C41"/>
    <mergeCell ref="H41:I41"/>
    <mergeCell ref="B42:D42"/>
    <mergeCell ref="H42:J42"/>
    <mergeCell ref="A43:E43"/>
    <mergeCell ref="G43:K43"/>
    <mergeCell ref="A44:E44"/>
    <mergeCell ref="G44:K44"/>
    <mergeCell ref="A45:E45"/>
    <mergeCell ref="G45:K45"/>
    <mergeCell ref="A46:E46"/>
    <mergeCell ref="G46:K46"/>
    <mergeCell ref="A47:E47"/>
    <mergeCell ref="G47:K47"/>
    <mergeCell ref="A48:E48"/>
    <mergeCell ref="G48:K48"/>
    <mergeCell ref="B49:C49"/>
    <mergeCell ref="H49:I49"/>
    <mergeCell ref="B50:C50"/>
    <mergeCell ref="H50:I50"/>
    <mergeCell ref="B51:C51"/>
    <mergeCell ref="H51:I51"/>
    <mergeCell ref="B52:C52"/>
    <mergeCell ref="H52:I52"/>
    <mergeCell ref="B53:D53"/>
    <mergeCell ref="H53:J53"/>
    <mergeCell ref="A54:E54"/>
    <mergeCell ref="G54:K54"/>
    <mergeCell ref="A55:E55"/>
    <mergeCell ref="G55:K55"/>
    <mergeCell ref="A56:E56"/>
    <mergeCell ref="G56:K56"/>
    <mergeCell ref="A57:E57"/>
    <mergeCell ref="G57:K57"/>
    <mergeCell ref="A59:E59"/>
    <mergeCell ref="G59:K59"/>
    <mergeCell ref="A60:E60"/>
    <mergeCell ref="G60:K60"/>
    <mergeCell ref="B61:C61"/>
    <mergeCell ref="H61:I61"/>
    <mergeCell ref="B62:C62"/>
    <mergeCell ref="H62:I62"/>
    <mergeCell ref="B63:C63"/>
    <mergeCell ref="H63:I63"/>
    <mergeCell ref="B64:C64"/>
    <mergeCell ref="H64:I64"/>
    <mergeCell ref="B65:D65"/>
    <mergeCell ref="H65:J65"/>
    <mergeCell ref="A66:E66"/>
    <mergeCell ref="G66:K66"/>
    <mergeCell ref="A67:E67"/>
    <mergeCell ref="G67:K67"/>
    <mergeCell ref="A68:E68"/>
    <mergeCell ref="G68:K68"/>
    <mergeCell ref="A69:E69"/>
    <mergeCell ref="G69:K69"/>
    <mergeCell ref="A70:E70"/>
    <mergeCell ref="G70:K70"/>
    <mergeCell ref="A71:E71"/>
    <mergeCell ref="G71:K71"/>
    <mergeCell ref="B72:C72"/>
    <mergeCell ref="H72:I72"/>
    <mergeCell ref="B73:C73"/>
    <mergeCell ref="H73:I73"/>
    <mergeCell ref="B74:C74"/>
    <mergeCell ref="H74:I74"/>
    <mergeCell ref="B75:C75"/>
    <mergeCell ref="H75:I75"/>
    <mergeCell ref="B76:D76"/>
    <mergeCell ref="H76:J76"/>
    <mergeCell ref="A77:E77"/>
    <mergeCell ref="G77:K77"/>
    <mergeCell ref="A78:E78"/>
    <mergeCell ref="G78:K78"/>
    <mergeCell ref="A79:E79"/>
    <mergeCell ref="G79:K79"/>
    <mergeCell ref="A80:E80"/>
    <mergeCell ref="G80:K80"/>
    <mergeCell ref="A82:E82"/>
    <mergeCell ref="G82:K82"/>
    <mergeCell ref="A83:E83"/>
    <mergeCell ref="G83:K83"/>
    <mergeCell ref="B84:C84"/>
    <mergeCell ref="H84:I84"/>
    <mergeCell ref="B85:C85"/>
    <mergeCell ref="H85:I85"/>
    <mergeCell ref="B86:C86"/>
    <mergeCell ref="H86:I86"/>
    <mergeCell ref="B87:C87"/>
    <mergeCell ref="H87:I87"/>
    <mergeCell ref="B88:D88"/>
    <mergeCell ref="H88:J88"/>
    <mergeCell ref="A89:E89"/>
    <mergeCell ref="G89:K89"/>
    <mergeCell ref="A90:E90"/>
    <mergeCell ref="G90:K90"/>
    <mergeCell ref="A91:E91"/>
    <mergeCell ref="G91:K91"/>
    <mergeCell ref="A92:E92"/>
    <mergeCell ref="G92:K92"/>
    <mergeCell ref="A93:E93"/>
    <mergeCell ref="G93:K93"/>
    <mergeCell ref="A94:E94"/>
    <mergeCell ref="G94:K94"/>
    <mergeCell ref="B95:C95"/>
    <mergeCell ref="H95:I95"/>
    <mergeCell ref="B96:C96"/>
    <mergeCell ref="H96:I96"/>
    <mergeCell ref="B97:C97"/>
    <mergeCell ref="H97:I97"/>
    <mergeCell ref="B98:C98"/>
    <mergeCell ref="H98:I98"/>
    <mergeCell ref="B99:D99"/>
    <mergeCell ref="H99:J99"/>
    <mergeCell ref="A100:E100"/>
    <mergeCell ref="G100:K100"/>
    <mergeCell ref="A101:E101"/>
    <mergeCell ref="G101:K101"/>
    <mergeCell ref="A102:E102"/>
    <mergeCell ref="G102:K102"/>
    <mergeCell ref="A103:E103"/>
    <mergeCell ref="G103:K103"/>
    <mergeCell ref="A105:E105"/>
    <mergeCell ref="G105:K105"/>
    <mergeCell ref="A106:E106"/>
    <mergeCell ref="G106:K106"/>
    <mergeCell ref="B107:C107"/>
    <mergeCell ref="H107:I107"/>
    <mergeCell ref="B108:C108"/>
    <mergeCell ref="H108:I108"/>
    <mergeCell ref="B109:C109"/>
    <mergeCell ref="H109:I109"/>
    <mergeCell ref="B110:C110"/>
    <mergeCell ref="H110:I110"/>
    <mergeCell ref="B111:D111"/>
    <mergeCell ref="H111:J111"/>
    <mergeCell ref="A112:E112"/>
    <mergeCell ref="G112:K112"/>
    <mergeCell ref="A113:E113"/>
    <mergeCell ref="G113:K113"/>
    <mergeCell ref="A114:E114"/>
    <mergeCell ref="G114:K114"/>
    <mergeCell ref="A115:E115"/>
    <mergeCell ref="G115:K115"/>
    <mergeCell ref="A116:E116"/>
    <mergeCell ref="G116:K116"/>
    <mergeCell ref="A117:E117"/>
    <mergeCell ref="G117:K117"/>
    <mergeCell ref="B118:C118"/>
    <mergeCell ref="H118:I118"/>
    <mergeCell ref="B119:C119"/>
    <mergeCell ref="H119:I119"/>
    <mergeCell ref="B120:C120"/>
    <mergeCell ref="H120:I120"/>
    <mergeCell ref="B121:C121"/>
    <mergeCell ref="H121:I121"/>
    <mergeCell ref="B122:D122"/>
    <mergeCell ref="H122:J122"/>
    <mergeCell ref="A123:E123"/>
    <mergeCell ref="G123:K123"/>
    <mergeCell ref="A124:E124"/>
    <mergeCell ref="G124:K124"/>
    <mergeCell ref="A125:E125"/>
    <mergeCell ref="G125:K125"/>
    <mergeCell ref="A126:E126"/>
    <mergeCell ref="G126:K126"/>
    <mergeCell ref="A128:E128"/>
    <mergeCell ref="G128:K128"/>
    <mergeCell ref="A129:E129"/>
    <mergeCell ref="G129:K129"/>
    <mergeCell ref="B130:C130"/>
    <mergeCell ref="H130:I130"/>
    <mergeCell ref="B131:C131"/>
    <mergeCell ref="H131:I131"/>
    <mergeCell ref="B132:C132"/>
    <mergeCell ref="H132:I132"/>
    <mergeCell ref="B133:C133"/>
    <mergeCell ref="H133:I133"/>
    <mergeCell ref="B134:D134"/>
    <mergeCell ref="H134:J134"/>
    <mergeCell ref="A135:E135"/>
    <mergeCell ref="G135:K135"/>
    <mergeCell ref="A136:E136"/>
    <mergeCell ref="G136:K136"/>
    <mergeCell ref="A137:E137"/>
    <mergeCell ref="G137:K137"/>
    <mergeCell ref="A138:E138"/>
    <mergeCell ref="G138:K138"/>
    <mergeCell ref="A139:E139"/>
    <mergeCell ref="G139:K139"/>
    <mergeCell ref="A140:E140"/>
    <mergeCell ref="G140:K140"/>
    <mergeCell ref="B141:C141"/>
    <mergeCell ref="H141:I141"/>
    <mergeCell ref="B142:C142"/>
    <mergeCell ref="H142:I142"/>
    <mergeCell ref="B143:C143"/>
    <mergeCell ref="H143:I143"/>
    <mergeCell ref="B144:C144"/>
    <mergeCell ref="H144:I144"/>
    <mergeCell ref="B145:D145"/>
    <mergeCell ref="H145:J145"/>
    <mergeCell ref="A146:E146"/>
    <mergeCell ref="G146:K146"/>
    <mergeCell ref="A147:E147"/>
    <mergeCell ref="G147:K147"/>
    <mergeCell ref="A148:E148"/>
    <mergeCell ref="G148:K148"/>
    <mergeCell ref="A149:E149"/>
    <mergeCell ref="G149:K149"/>
    <mergeCell ref="A151:E151"/>
    <mergeCell ref="G151:K151"/>
    <mergeCell ref="A152:E152"/>
    <mergeCell ref="G152:K152"/>
    <mergeCell ref="B153:C153"/>
    <mergeCell ref="H153:I153"/>
    <mergeCell ref="B154:C154"/>
    <mergeCell ref="H154:I154"/>
    <mergeCell ref="B155:C155"/>
    <mergeCell ref="H155:I155"/>
    <mergeCell ref="B156:C156"/>
    <mergeCell ref="H156:I156"/>
    <mergeCell ref="B157:D157"/>
    <mergeCell ref="H157:J157"/>
    <mergeCell ref="A158:E158"/>
    <mergeCell ref="G158:K158"/>
    <mergeCell ref="A159:E159"/>
    <mergeCell ref="G159:K159"/>
    <mergeCell ref="A160:E160"/>
    <mergeCell ref="G160:K160"/>
    <mergeCell ref="A161:E161"/>
    <mergeCell ref="G161:K161"/>
    <mergeCell ref="A162:E162"/>
    <mergeCell ref="G162:K162"/>
    <mergeCell ref="A163:E163"/>
    <mergeCell ref="G163:K163"/>
    <mergeCell ref="B164:C164"/>
    <mergeCell ref="H164:I164"/>
    <mergeCell ref="B165:C165"/>
    <mergeCell ref="H165:I165"/>
    <mergeCell ref="B166:C166"/>
    <mergeCell ref="H166:I166"/>
    <mergeCell ref="B167:C167"/>
    <mergeCell ref="H167:I167"/>
    <mergeCell ref="B168:D168"/>
    <mergeCell ref="H168:J168"/>
    <mergeCell ref="A169:E169"/>
    <mergeCell ref="G169:K169"/>
    <mergeCell ref="A170:E170"/>
    <mergeCell ref="G170:K170"/>
    <mergeCell ref="A171:E171"/>
    <mergeCell ref="G171:K171"/>
    <mergeCell ref="A172:E172"/>
    <mergeCell ref="G172:K172"/>
    <mergeCell ref="D3:D6"/>
    <mergeCell ref="D15:D18"/>
    <mergeCell ref="D26:D29"/>
    <mergeCell ref="D38:D41"/>
    <mergeCell ref="D49:D52"/>
    <mergeCell ref="D61:D64"/>
    <mergeCell ref="D72:D75"/>
    <mergeCell ref="D84:D87"/>
    <mergeCell ref="D95:D98"/>
    <mergeCell ref="D107:D110"/>
    <mergeCell ref="D118:D121"/>
    <mergeCell ref="D130:D133"/>
    <mergeCell ref="D141:D144"/>
    <mergeCell ref="D153:D156"/>
    <mergeCell ref="D164:D167"/>
    <mergeCell ref="J3:J6"/>
    <mergeCell ref="J15:J18"/>
    <mergeCell ref="J26:J29"/>
    <mergeCell ref="J38:J41"/>
    <mergeCell ref="J49:J52"/>
    <mergeCell ref="J61:J64"/>
    <mergeCell ref="J72:J75"/>
    <mergeCell ref="J84:J87"/>
    <mergeCell ref="J95:J98"/>
    <mergeCell ref="J107:J110"/>
    <mergeCell ref="J118:J121"/>
    <mergeCell ref="J130:J133"/>
    <mergeCell ref="J141:J144"/>
    <mergeCell ref="J153:J156"/>
    <mergeCell ref="J164:J167"/>
  </mergeCells>
  <printOptions horizontalCentered="1"/>
  <pageMargins left="0.33" right="0.2" top="0.4799999999999999" bottom="0.26" header="0.39" footer="0.229999999999999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AA</cp:lastModifiedBy>
  <cp:lastPrinted>2017-09-20T02:56:01Z</cp:lastPrinted>
  <dcterms:created xsi:type="dcterms:W3CDTF">2011-10-15T01:36:27Z</dcterms:created>
  <dcterms:modified xsi:type="dcterms:W3CDTF">2021-04-09T06:10:49Z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2C5F451DFBBE49F7A15695F80974DF2F</vt:lpwstr>
  </property>
  <property fmtid="{D5CDD505-2E9C-101B-9397-08002B2CF9AE}" pid="5" name="KSOReadingLayo">
    <vt:bool>true</vt:bool>
  </property>
</Properties>
</file>