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唐河县" sheetId="2" r:id="rId1"/>
  </sheets>
  <definedNames>
    <definedName name="_xlnm._FilterDatabase" localSheetId="0" hidden="1">唐河县!$A$2:$F$154</definedName>
    <definedName name="_xlnm.Print_Titles" localSheetId="0">唐河县!$1:$2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<sst xmlns="http://schemas.openxmlformats.org/spreadsheetml/2006/main" count="311" uniqueCount="159">
  <si>
    <t>附件1：2025年南阳市唐河县事业单位公开招聘联考面试人员面试成绩</t>
  </si>
  <si>
    <t>序号</t>
  </si>
  <si>
    <t>招考单位</t>
  </si>
  <si>
    <t>职位代码</t>
  </si>
  <si>
    <t>姓名</t>
  </si>
  <si>
    <t>准考证号</t>
  </si>
  <si>
    <t>面试成绩</t>
  </si>
  <si>
    <t>唐河县</t>
  </si>
  <si>
    <t>牛罗玉</t>
  </si>
  <si>
    <t>赵鑫</t>
  </si>
  <si>
    <t>秦建豪</t>
  </si>
  <si>
    <t>刘奇遇</t>
  </si>
  <si>
    <t>张春丽</t>
  </si>
  <si>
    <t>安思为</t>
  </si>
  <si>
    <t>厉荣耀</t>
  </si>
  <si>
    <t>赵港</t>
  </si>
  <si>
    <t>沈政宇</t>
  </si>
  <si>
    <t>张硕</t>
  </si>
  <si>
    <t>崔家乐</t>
  </si>
  <si>
    <t>李源</t>
  </si>
  <si>
    <t>方栋梁</t>
  </si>
  <si>
    <t>陈昱婷</t>
  </si>
  <si>
    <t>张娇</t>
  </si>
  <si>
    <t>刘怡</t>
  </si>
  <si>
    <t>李家鸣</t>
  </si>
  <si>
    <t>王艳慧</t>
  </si>
  <si>
    <t>冯荣辉</t>
  </si>
  <si>
    <t>张家豪</t>
  </si>
  <si>
    <t>苗丹</t>
  </si>
  <si>
    <t>张瑞汛</t>
  </si>
  <si>
    <t>陈丽阁</t>
  </si>
  <si>
    <t>韩婧</t>
  </si>
  <si>
    <t>徐佳佳</t>
  </si>
  <si>
    <t>宋佳豪</t>
  </si>
  <si>
    <t>黄龙</t>
  </si>
  <si>
    <t>韩世豪</t>
  </si>
  <si>
    <t>宋昕航</t>
  </si>
  <si>
    <t>曹炳政</t>
  </si>
  <si>
    <t>杨璐嘉</t>
  </si>
  <si>
    <t>白紊凯</t>
  </si>
  <si>
    <t>杜双江</t>
  </si>
  <si>
    <t>李想</t>
  </si>
  <si>
    <t>曹子明</t>
  </si>
  <si>
    <t>王鑫</t>
  </si>
  <si>
    <t>王保融</t>
  </si>
  <si>
    <t>周慧敏</t>
  </si>
  <si>
    <t>毛丹丹</t>
  </si>
  <si>
    <t>孙浩铭</t>
  </si>
  <si>
    <t>黄诗意</t>
  </si>
  <si>
    <t>李昊泰</t>
  </si>
  <si>
    <t>张起亮</t>
  </si>
  <si>
    <t>张智豪</t>
  </si>
  <si>
    <t>张婉诺</t>
  </si>
  <si>
    <t>曲婉旖</t>
  </si>
  <si>
    <t>常刘芃</t>
  </si>
  <si>
    <t>丁峰</t>
  </si>
  <si>
    <t>王辰驰</t>
  </si>
  <si>
    <t>徐卓</t>
  </si>
  <si>
    <t>张梦遥</t>
  </si>
  <si>
    <t>余昊</t>
  </si>
  <si>
    <t>赵新</t>
  </si>
  <si>
    <t>黄震震</t>
  </si>
  <si>
    <t>冯彤彤</t>
  </si>
  <si>
    <t>张恒</t>
  </si>
  <si>
    <t>刘金柱</t>
  </si>
  <si>
    <t>梁晓蕊</t>
  </si>
  <si>
    <t>梁靖华</t>
  </si>
  <si>
    <t>吴月</t>
  </si>
  <si>
    <t>李岢凝</t>
  </si>
  <si>
    <t>李炎</t>
  </si>
  <si>
    <t>赵怡博</t>
  </si>
  <si>
    <t>李宗道</t>
  </si>
  <si>
    <t>杜熠炎</t>
  </si>
  <si>
    <t>林少旭</t>
  </si>
  <si>
    <t>刘炜炜</t>
  </si>
  <si>
    <t>杨宸坤</t>
  </si>
  <si>
    <t>姚远</t>
  </si>
  <si>
    <t>郭鑫菊</t>
  </si>
  <si>
    <t>曲岩彬</t>
  </si>
  <si>
    <t>贾学钦</t>
  </si>
  <si>
    <t>石朴</t>
  </si>
  <si>
    <t>宋鑫昊</t>
  </si>
  <si>
    <t>孙状</t>
  </si>
  <si>
    <t>尤会珍</t>
  </si>
  <si>
    <t>杨晓杰</t>
  </si>
  <si>
    <t>李俭</t>
  </si>
  <si>
    <t>李恬恬</t>
  </si>
  <si>
    <t>胡文豪</t>
  </si>
  <si>
    <t>曲宗烨</t>
  </si>
  <si>
    <t>薛嘉宁</t>
  </si>
  <si>
    <t>薛醒</t>
  </si>
  <si>
    <t>王涛</t>
  </si>
  <si>
    <t>赵飒飒</t>
  </si>
  <si>
    <t>谭晓</t>
  </si>
  <si>
    <t>王奕博</t>
  </si>
  <si>
    <t>姬永安</t>
  </si>
  <si>
    <t>李浩哲</t>
  </si>
  <si>
    <t>黄童</t>
  </si>
  <si>
    <t>龚源</t>
  </si>
  <si>
    <t>卫森</t>
  </si>
  <si>
    <t>赵龙霄</t>
  </si>
  <si>
    <t>陆国冰</t>
  </si>
  <si>
    <t>刘香君</t>
  </si>
  <si>
    <t>刘畅</t>
  </si>
  <si>
    <t>冯丽汀</t>
  </si>
  <si>
    <t>袁义杰</t>
  </si>
  <si>
    <t>周明达</t>
  </si>
  <si>
    <t>丁一</t>
  </si>
  <si>
    <t>李晨</t>
  </si>
  <si>
    <t>黄兴</t>
  </si>
  <si>
    <t>刘晨炜</t>
  </si>
  <si>
    <t>马文生</t>
  </si>
  <si>
    <t>邹宗瑜</t>
  </si>
  <si>
    <t>李文秀</t>
  </si>
  <si>
    <t>王峰</t>
  </si>
  <si>
    <t>杨斐焱</t>
  </si>
  <si>
    <t>李佳旎</t>
  </si>
  <si>
    <t>杨庆</t>
  </si>
  <si>
    <t>常欣冉</t>
  </si>
  <si>
    <t>焦宁西</t>
  </si>
  <si>
    <t>李华莹</t>
  </si>
  <si>
    <t>李忠梅</t>
  </si>
  <si>
    <t>张森</t>
  </si>
  <si>
    <t>刘景</t>
  </si>
  <si>
    <t>薛晶晶</t>
  </si>
  <si>
    <t>屈妍</t>
  </si>
  <si>
    <t>韩瑫</t>
  </si>
  <si>
    <t>刘春红</t>
  </si>
  <si>
    <t>徐佩佩</t>
  </si>
  <si>
    <t>桑栋玉</t>
  </si>
  <si>
    <t>秦雪婷</t>
  </si>
  <si>
    <t>王玉栋</t>
  </si>
  <si>
    <t>赵秀峰</t>
  </si>
  <si>
    <t>罗丙印</t>
  </si>
  <si>
    <t>曹猛</t>
  </si>
  <si>
    <t>孙启航</t>
  </si>
  <si>
    <t>苏梦瑶</t>
  </si>
  <si>
    <t>白金航</t>
  </si>
  <si>
    <t>杨志昂</t>
  </si>
  <si>
    <t>曾凡沛</t>
  </si>
  <si>
    <t>喻冰岩</t>
  </si>
  <si>
    <t>董默含</t>
  </si>
  <si>
    <t>马文博</t>
  </si>
  <si>
    <t>赵梓勋</t>
  </si>
  <si>
    <t>牛国庆</t>
  </si>
  <si>
    <t>潘文博</t>
  </si>
  <si>
    <t>曲森</t>
  </si>
  <si>
    <t>张怡斐</t>
  </si>
  <si>
    <t>赵长春</t>
  </si>
  <si>
    <t>冯韦嘉</t>
  </si>
  <si>
    <t>武铃云</t>
  </si>
  <si>
    <t>肖鹏</t>
  </si>
  <si>
    <t>苏报</t>
  </si>
  <si>
    <t>李丹丹</t>
  </si>
  <si>
    <t>丁兆辉</t>
  </si>
  <si>
    <t>赵景卓</t>
  </si>
  <si>
    <t>娄圆圆</t>
  </si>
  <si>
    <t>邓雅菲</t>
  </si>
  <si>
    <t>王之卉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</si>
</sst>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176" fontId="1" fillId="0" borderId="0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54"/>
  <sheetViews>
    <sheetView tabSelected="1" workbookViewId="0">
      <selection activeCell="A1" sqref="A1:F1"/>
    </sheetView>
  </sheetViews>
  <sheetFormatPr defaultColWidth="16.25" defaultRowHeight="14.25" outlineLevelCol="5"/>
  <cols>
    <col min="1" max="3" width="16.25" style="1" customWidth="1"/>
    <col min="4" max="4" width="16.25" style="2" customWidth="1"/>
    <col min="5" max="5" width="16.25" style="1" customWidth="1"/>
    <col min="6" max="6" width="16.25" style="3" customWidth="1"/>
    <col min="7" max="16384" width="16.25" style="1" customWidth="1"/>
  </cols>
  <sheetData>
    <row r="1" ht="28" customHeight="1" spans="1:6">
      <c r="A1" s="4" t="s">
        <v>0</v>
      </c>
      <c r="B1" s="4"/>
      <c r="C1" s="4"/>
      <c r="D1" s="4"/>
      <c r="E1" s="4"/>
      <c r="F1" s="4"/>
    </row>
    <row r="2" ht="28" customHeight="1" spans="1:6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7" t="s">
        <v>6</v>
      </c>
    </row>
    <row r="3" ht="28" customHeight="1" spans="1:6">
      <c r="A3" s="5">
        <v>1</v>
      </c>
      <c r="B3" s="5" t="s">
        <v>7</v>
      </c>
      <c r="C3" s="5" t="str">
        <f>"27001001011"</f>
        <v>27001001011</v>
      </c>
      <c r="D3" s="6" t="s">
        <v>8</v>
      </c>
      <c r="E3" s="5" t="str">
        <f>"250172502215"</f>
        <v>250172502215</v>
      </c>
      <c r="F3" s="7">
        <v>83.3</v>
      </c>
    </row>
    <row r="4" ht="28" customHeight="1" spans="1:6">
      <c r="A4" s="5">
        <v>2</v>
      </c>
      <c r="B4" s="5" t="s">
        <v>7</v>
      </c>
      <c r="C4" s="5" t="str">
        <f>"27001001011"</f>
        <v>27001001011</v>
      </c>
      <c r="D4" s="6" t="s">
        <v>9</v>
      </c>
      <c r="E4" s="5" t="str">
        <f>"250172503607"</f>
        <v>250172503607</v>
      </c>
      <c r="F4" s="7">
        <v>83.5</v>
      </c>
    </row>
    <row r="5" ht="28" customHeight="1" spans="1:6">
      <c r="A5" s="5">
        <v>3</v>
      </c>
      <c r="B5" s="5" t="s">
        <v>7</v>
      </c>
      <c r="C5" s="5" t="str">
        <f>"27001001011"</f>
        <v>27001001011</v>
      </c>
      <c r="D5" s="6" t="s">
        <v>10</v>
      </c>
      <c r="E5" s="5" t="str">
        <f>"250172601526"</f>
        <v>250172601526</v>
      </c>
      <c r="F5" s="7">
        <v>82.36</v>
      </c>
    </row>
    <row r="6" ht="28" customHeight="1" spans="1:6">
      <c r="A6" s="5">
        <v>4</v>
      </c>
      <c r="B6" s="5" t="s">
        <v>7</v>
      </c>
      <c r="C6" s="5" t="str">
        <f>"27002001011"</f>
        <v>27002001011</v>
      </c>
      <c r="D6" s="6" t="s">
        <v>11</v>
      </c>
      <c r="E6" s="5" t="str">
        <f>"250172501206"</f>
        <v>250172501206</v>
      </c>
      <c r="F6" s="7">
        <v>83.4</v>
      </c>
    </row>
    <row r="7" ht="28" customHeight="1" spans="1:6">
      <c r="A7" s="5">
        <v>5</v>
      </c>
      <c r="B7" s="5" t="s">
        <v>7</v>
      </c>
      <c r="C7" s="5" t="str">
        <f>"27002001011"</f>
        <v>27002001011</v>
      </c>
      <c r="D7" s="6" t="s">
        <v>12</v>
      </c>
      <c r="E7" s="5" t="str">
        <f>"250172603804"</f>
        <v>250172603804</v>
      </c>
      <c r="F7" s="7">
        <v>83.56</v>
      </c>
    </row>
    <row r="8" ht="28" customHeight="1" spans="1:6">
      <c r="A8" s="5">
        <v>6</v>
      </c>
      <c r="B8" s="5" t="s">
        <v>7</v>
      </c>
      <c r="C8" s="5" t="str">
        <f>"27002001011"</f>
        <v>27002001011</v>
      </c>
      <c r="D8" s="6" t="s">
        <v>13</v>
      </c>
      <c r="E8" s="5" t="str">
        <f>"250172605516"</f>
        <v>250172605516</v>
      </c>
      <c r="F8" s="7">
        <v>82.46</v>
      </c>
    </row>
    <row r="9" ht="28" customHeight="1" spans="1:6">
      <c r="A9" s="5">
        <v>7</v>
      </c>
      <c r="B9" s="5" t="s">
        <v>7</v>
      </c>
      <c r="C9" s="5" t="str">
        <f>"27003001011"</f>
        <v>27003001011</v>
      </c>
      <c r="D9" s="6" t="s">
        <v>14</v>
      </c>
      <c r="E9" s="5" t="str">
        <f>"250172500222"</f>
        <v>250172500222</v>
      </c>
      <c r="F9" s="7">
        <v>82.66</v>
      </c>
    </row>
    <row r="10" ht="28" customHeight="1" spans="1:6">
      <c r="A10" s="5">
        <v>8</v>
      </c>
      <c r="B10" s="5" t="s">
        <v>7</v>
      </c>
      <c r="C10" s="5" t="str">
        <f>"27003001011"</f>
        <v>27003001011</v>
      </c>
      <c r="D10" s="6" t="s">
        <v>15</v>
      </c>
      <c r="E10" s="5" t="str">
        <f>"250172503022"</f>
        <v>250172503022</v>
      </c>
      <c r="F10" s="7">
        <v>83.2</v>
      </c>
    </row>
    <row r="11" ht="28" customHeight="1" spans="1:6">
      <c r="A11" s="5">
        <v>9</v>
      </c>
      <c r="B11" s="5" t="s">
        <v>7</v>
      </c>
      <c r="C11" s="5" t="str">
        <f>"27003001011"</f>
        <v>27003001011</v>
      </c>
      <c r="D11" s="6" t="s">
        <v>16</v>
      </c>
      <c r="E11" s="5" t="str">
        <f>"250172602105"</f>
        <v>250172602105</v>
      </c>
      <c r="F11" s="7">
        <v>83.52</v>
      </c>
    </row>
    <row r="12" ht="28" customHeight="1" spans="1:6">
      <c r="A12" s="5">
        <v>10</v>
      </c>
      <c r="B12" s="5" t="s">
        <v>7</v>
      </c>
      <c r="C12" s="5" t="str">
        <f>"27004001011"</f>
        <v>27004001011</v>
      </c>
      <c r="D12" s="6" t="s">
        <v>17</v>
      </c>
      <c r="E12" s="5" t="str">
        <f>"250172503107"</f>
        <v>250172503107</v>
      </c>
      <c r="F12" s="7">
        <v>81.92</v>
      </c>
    </row>
    <row r="13" ht="28" customHeight="1" spans="1:6">
      <c r="A13" s="5">
        <v>11</v>
      </c>
      <c r="B13" s="8" t="s">
        <v>7</v>
      </c>
      <c r="C13" s="8" t="str">
        <f>"27004001011"</f>
        <v>27004001011</v>
      </c>
      <c r="D13" s="9" t="s">
        <v>18</v>
      </c>
      <c r="E13" s="8" t="str">
        <f>"250172600304"</f>
        <v>250172600304</v>
      </c>
      <c r="F13" s="7">
        <v>82.86</v>
      </c>
    </row>
    <row r="14" ht="28" customHeight="1" spans="1:6">
      <c r="A14" s="5">
        <v>12</v>
      </c>
      <c r="B14" s="5" t="s">
        <v>7</v>
      </c>
      <c r="C14" s="5" t="str">
        <f>"27004001011"</f>
        <v>27004001011</v>
      </c>
      <c r="D14" s="6" t="s">
        <v>19</v>
      </c>
      <c r="E14" s="5" t="str">
        <f>"250172600901"</f>
        <v>250172600901</v>
      </c>
      <c r="F14" s="7">
        <v>83.16</v>
      </c>
    </row>
    <row r="15" ht="28" customHeight="1" spans="1:6">
      <c r="A15" s="5">
        <v>13</v>
      </c>
      <c r="B15" s="5" t="s">
        <v>7</v>
      </c>
      <c r="C15" s="5" t="str">
        <f>"27005001011"</f>
        <v>27005001011</v>
      </c>
      <c r="D15" s="6" t="s">
        <v>20</v>
      </c>
      <c r="E15" s="5" t="str">
        <f>"250172504011"</f>
        <v>250172504011</v>
      </c>
      <c r="F15" s="7">
        <v>83.5</v>
      </c>
    </row>
    <row r="16" ht="28" customHeight="1" spans="1:6">
      <c r="A16" s="5">
        <v>14</v>
      </c>
      <c r="B16" s="8" t="s">
        <v>7</v>
      </c>
      <c r="C16" s="8" t="str">
        <f>"27005001011"</f>
        <v>27005001011</v>
      </c>
      <c r="D16" s="9" t="s">
        <v>21</v>
      </c>
      <c r="E16" s="8" t="str">
        <f>"250172600707"</f>
        <v>250172600707</v>
      </c>
      <c r="F16" s="7">
        <v>83.44</v>
      </c>
    </row>
    <row r="17" ht="28" customHeight="1" spans="1:6">
      <c r="A17" s="5">
        <v>15</v>
      </c>
      <c r="B17" s="5" t="s">
        <v>7</v>
      </c>
      <c r="C17" s="5" t="str">
        <f>"27005001011"</f>
        <v>27005001011</v>
      </c>
      <c r="D17" s="6" t="s">
        <v>22</v>
      </c>
      <c r="E17" s="5" t="str">
        <f>"250172605429"</f>
        <v>250172605429</v>
      </c>
      <c r="F17" s="7">
        <v>83.68</v>
      </c>
    </row>
    <row r="18" ht="28" customHeight="1" spans="1:6">
      <c r="A18" s="5">
        <v>16</v>
      </c>
      <c r="B18" s="5" t="s">
        <v>7</v>
      </c>
      <c r="C18" s="5" t="str">
        <f>"27006001011"</f>
        <v>27006001011</v>
      </c>
      <c r="D18" s="6" t="s">
        <v>23</v>
      </c>
      <c r="E18" s="5" t="str">
        <f>"250172500901"</f>
        <v>250172500901</v>
      </c>
      <c r="F18" s="7">
        <v>82.86</v>
      </c>
    </row>
    <row r="19" ht="28" customHeight="1" spans="1:6">
      <c r="A19" s="5">
        <v>17</v>
      </c>
      <c r="B19" s="5" t="s">
        <v>7</v>
      </c>
      <c r="C19" s="5" t="str">
        <f>"27006001011"</f>
        <v>27006001011</v>
      </c>
      <c r="D19" s="6" t="s">
        <v>24</v>
      </c>
      <c r="E19" s="5" t="str">
        <f>"250172505612"</f>
        <v>250172505612</v>
      </c>
      <c r="F19" s="7">
        <v>82.18</v>
      </c>
    </row>
    <row r="20" ht="28" customHeight="1" spans="1:6">
      <c r="A20" s="5">
        <v>18</v>
      </c>
      <c r="B20" s="5" t="s">
        <v>7</v>
      </c>
      <c r="C20" s="5" t="str">
        <f>"27006001011"</f>
        <v>27006001011</v>
      </c>
      <c r="D20" s="6" t="s">
        <v>25</v>
      </c>
      <c r="E20" s="5" t="str">
        <f>"250172602930"</f>
        <v>250172602930</v>
      </c>
      <c r="F20" s="7">
        <v>82.64</v>
      </c>
    </row>
    <row r="21" ht="28" customHeight="1" spans="1:6">
      <c r="A21" s="5">
        <v>19</v>
      </c>
      <c r="B21" s="5" t="s">
        <v>7</v>
      </c>
      <c r="C21" s="5" t="str">
        <f>"27007001011"</f>
        <v>27007001011</v>
      </c>
      <c r="D21" s="6" t="s">
        <v>26</v>
      </c>
      <c r="E21" s="5" t="str">
        <f>"250172501729"</f>
        <v>250172501729</v>
      </c>
      <c r="F21" s="7">
        <v>81.84</v>
      </c>
    </row>
    <row r="22" ht="28" customHeight="1" spans="1:6">
      <c r="A22" s="5">
        <v>20</v>
      </c>
      <c r="B22" s="5" t="s">
        <v>7</v>
      </c>
      <c r="C22" s="5" t="str">
        <f>"27007001011"</f>
        <v>27007001011</v>
      </c>
      <c r="D22" s="6" t="s">
        <v>27</v>
      </c>
      <c r="E22" s="5" t="str">
        <f>"250172504517"</f>
        <v>250172504517</v>
      </c>
      <c r="F22" s="7">
        <v>82.7</v>
      </c>
    </row>
    <row r="23" ht="28" customHeight="1" spans="1:6">
      <c r="A23" s="5">
        <v>21</v>
      </c>
      <c r="B23" s="5" t="s">
        <v>7</v>
      </c>
      <c r="C23" s="5" t="str">
        <f>"27007001011"</f>
        <v>27007001011</v>
      </c>
      <c r="D23" s="6" t="s">
        <v>28</v>
      </c>
      <c r="E23" s="5" t="str">
        <f>"250172600109"</f>
        <v>250172600109</v>
      </c>
      <c r="F23" s="7">
        <v>81.98</v>
      </c>
    </row>
    <row r="24" ht="28" customHeight="1" spans="1:6">
      <c r="A24" s="5">
        <v>22</v>
      </c>
      <c r="B24" s="5" t="s">
        <v>7</v>
      </c>
      <c r="C24" s="5" t="str">
        <f>"27008001011"</f>
        <v>27008001011</v>
      </c>
      <c r="D24" s="6" t="s">
        <v>29</v>
      </c>
      <c r="E24" s="5" t="str">
        <f>"250172600115"</f>
        <v>250172600115</v>
      </c>
      <c r="F24" s="7">
        <v>84.2</v>
      </c>
    </row>
    <row r="25" ht="28" customHeight="1" spans="1:6">
      <c r="A25" s="5">
        <v>23</v>
      </c>
      <c r="B25" s="8" t="s">
        <v>7</v>
      </c>
      <c r="C25" s="8" t="str">
        <f>"27008001011"</f>
        <v>27008001011</v>
      </c>
      <c r="D25" s="9" t="s">
        <v>30</v>
      </c>
      <c r="E25" s="8" t="str">
        <f>"250172600923"</f>
        <v>250172600923</v>
      </c>
      <c r="F25" s="7">
        <v>82.64</v>
      </c>
    </row>
    <row r="26" ht="28" customHeight="1" spans="1:6">
      <c r="A26" s="5">
        <v>24</v>
      </c>
      <c r="B26" s="5" t="s">
        <v>7</v>
      </c>
      <c r="C26" s="5" t="str">
        <f>"27008001011"</f>
        <v>27008001011</v>
      </c>
      <c r="D26" s="6" t="s">
        <v>31</v>
      </c>
      <c r="E26" s="5" t="str">
        <f>"250172604205"</f>
        <v>250172604205</v>
      </c>
      <c r="F26" s="7">
        <v>84.1</v>
      </c>
    </row>
    <row r="27" ht="28" customHeight="1" spans="1:6">
      <c r="A27" s="5">
        <v>25</v>
      </c>
      <c r="B27" s="5" t="s">
        <v>7</v>
      </c>
      <c r="C27" s="5" t="str">
        <f t="shared" ref="C27:C32" si="0">"27008002011"</f>
        <v>27008002011</v>
      </c>
      <c r="D27" s="6" t="s">
        <v>32</v>
      </c>
      <c r="E27" s="5" t="str">
        <f>"250172501618"</f>
        <v>250172501618</v>
      </c>
      <c r="F27" s="7">
        <v>82.22</v>
      </c>
    </row>
    <row r="28" ht="28" customHeight="1" spans="1:6">
      <c r="A28" s="5">
        <v>26</v>
      </c>
      <c r="B28" s="5" t="s">
        <v>7</v>
      </c>
      <c r="C28" s="5" t="str">
        <f t="shared" si="0"/>
        <v>27008002011</v>
      </c>
      <c r="D28" s="6" t="s">
        <v>33</v>
      </c>
      <c r="E28" s="5" t="str">
        <f>"250172501918"</f>
        <v>250172501918</v>
      </c>
      <c r="F28" s="7">
        <v>83.38</v>
      </c>
    </row>
    <row r="29" ht="28" customHeight="1" spans="1:6">
      <c r="A29" s="5">
        <v>27</v>
      </c>
      <c r="B29" s="5" t="s">
        <v>7</v>
      </c>
      <c r="C29" s="5" t="str">
        <f t="shared" si="0"/>
        <v>27008002011</v>
      </c>
      <c r="D29" s="6" t="s">
        <v>34</v>
      </c>
      <c r="E29" s="5" t="str">
        <f>"250172504224"</f>
        <v>250172504224</v>
      </c>
      <c r="F29" s="7">
        <v>81.9</v>
      </c>
    </row>
    <row r="30" ht="28" customHeight="1" spans="1:6">
      <c r="A30" s="5">
        <v>28</v>
      </c>
      <c r="B30" s="5" t="s">
        <v>7</v>
      </c>
      <c r="C30" s="5" t="str">
        <f t="shared" si="0"/>
        <v>27008002011</v>
      </c>
      <c r="D30" s="6" t="s">
        <v>35</v>
      </c>
      <c r="E30" s="5" t="str">
        <f>"250172504901"</f>
        <v>250172504901</v>
      </c>
      <c r="F30" s="7">
        <v>82.2</v>
      </c>
    </row>
    <row r="31" ht="28" customHeight="1" spans="1:6">
      <c r="A31" s="5">
        <v>29</v>
      </c>
      <c r="B31" s="5" t="s">
        <v>7</v>
      </c>
      <c r="C31" s="5" t="str">
        <f t="shared" si="0"/>
        <v>27008002011</v>
      </c>
      <c r="D31" s="6" t="s">
        <v>36</v>
      </c>
      <c r="E31" s="5" t="str">
        <f>"250172604719"</f>
        <v>250172604719</v>
      </c>
      <c r="F31" s="7">
        <v>82.96</v>
      </c>
    </row>
    <row r="32" ht="28" customHeight="1" spans="1:6">
      <c r="A32" s="5">
        <v>30</v>
      </c>
      <c r="B32" s="5" t="s">
        <v>7</v>
      </c>
      <c r="C32" s="5" t="str">
        <f t="shared" si="0"/>
        <v>27008002011</v>
      </c>
      <c r="D32" s="6" t="s">
        <v>37</v>
      </c>
      <c r="E32" s="5" t="str">
        <f>"250172605617"</f>
        <v>250172605617</v>
      </c>
      <c r="F32" s="7">
        <v>82.42</v>
      </c>
    </row>
    <row r="33" ht="28" customHeight="1" spans="1:6">
      <c r="A33" s="5">
        <v>31</v>
      </c>
      <c r="B33" s="5" t="s">
        <v>7</v>
      </c>
      <c r="C33" s="5" t="str">
        <f>"27009001011"</f>
        <v>27009001011</v>
      </c>
      <c r="D33" s="6" t="s">
        <v>38</v>
      </c>
      <c r="E33" s="5" t="str">
        <f>"250172501228"</f>
        <v>250172501228</v>
      </c>
      <c r="F33" s="7">
        <v>82.7</v>
      </c>
    </row>
    <row r="34" ht="28" customHeight="1" spans="1:6">
      <c r="A34" s="5">
        <v>32</v>
      </c>
      <c r="B34" s="5" t="s">
        <v>7</v>
      </c>
      <c r="C34" s="5" t="str">
        <f>"27009001011"</f>
        <v>27009001011</v>
      </c>
      <c r="D34" s="6" t="s">
        <v>39</v>
      </c>
      <c r="E34" s="5" t="str">
        <f>"250172602201"</f>
        <v>250172602201</v>
      </c>
      <c r="F34" s="7">
        <v>83.12</v>
      </c>
    </row>
    <row r="35" ht="28" customHeight="1" spans="1:6">
      <c r="A35" s="5">
        <v>33</v>
      </c>
      <c r="B35" s="5" t="s">
        <v>7</v>
      </c>
      <c r="C35" s="5" t="str">
        <f>"27009001011"</f>
        <v>27009001011</v>
      </c>
      <c r="D35" s="6" t="s">
        <v>40</v>
      </c>
      <c r="E35" s="5" t="str">
        <f>"250172603924"</f>
        <v>250172603924</v>
      </c>
      <c r="F35" s="7">
        <v>83.16</v>
      </c>
    </row>
    <row r="36" ht="28" customHeight="1" spans="1:6">
      <c r="A36" s="5">
        <v>34</v>
      </c>
      <c r="B36" s="5" t="s">
        <v>7</v>
      </c>
      <c r="C36" s="5" t="str">
        <f>"27010001011"</f>
        <v>27010001011</v>
      </c>
      <c r="D36" s="6" t="s">
        <v>41</v>
      </c>
      <c r="E36" s="5" t="str">
        <f>"250172601201"</f>
        <v>250172601201</v>
      </c>
      <c r="F36" s="7">
        <v>81.7</v>
      </c>
    </row>
    <row r="37" ht="28" customHeight="1" spans="1:6">
      <c r="A37" s="5">
        <v>35</v>
      </c>
      <c r="B37" s="5" t="s">
        <v>7</v>
      </c>
      <c r="C37" s="5" t="str">
        <f>"27010001011"</f>
        <v>27010001011</v>
      </c>
      <c r="D37" s="6" t="s">
        <v>42</v>
      </c>
      <c r="E37" s="5" t="str">
        <f>"250172601630"</f>
        <v>250172601630</v>
      </c>
      <c r="F37" s="7">
        <v>80.54</v>
      </c>
    </row>
    <row r="38" ht="28" customHeight="1" spans="1:6">
      <c r="A38" s="5">
        <v>36</v>
      </c>
      <c r="B38" s="8" t="s">
        <v>7</v>
      </c>
      <c r="C38" s="8" t="str">
        <f>"27010001011"</f>
        <v>27010001011</v>
      </c>
      <c r="D38" s="9" t="s">
        <v>43</v>
      </c>
      <c r="E38" s="8" t="str">
        <f>"250172602008"</f>
        <v>250172602008</v>
      </c>
      <c r="F38" s="7">
        <v>82.72</v>
      </c>
    </row>
    <row r="39" ht="28" customHeight="1" spans="1:6">
      <c r="A39" s="5">
        <v>37</v>
      </c>
      <c r="B39" s="5" t="s">
        <v>7</v>
      </c>
      <c r="C39" s="5" t="str">
        <f>"27011001011"</f>
        <v>27011001011</v>
      </c>
      <c r="D39" s="6" t="s">
        <v>44</v>
      </c>
      <c r="E39" s="5" t="str">
        <f>"250172602109"</f>
        <v>250172602109</v>
      </c>
      <c r="F39" s="7">
        <v>83.14</v>
      </c>
    </row>
    <row r="40" ht="28" customHeight="1" spans="1:6">
      <c r="A40" s="5">
        <v>38</v>
      </c>
      <c r="B40" s="5" t="s">
        <v>7</v>
      </c>
      <c r="C40" s="5" t="str">
        <f>"27011001011"</f>
        <v>27011001011</v>
      </c>
      <c r="D40" s="6" t="s">
        <v>45</v>
      </c>
      <c r="E40" s="5" t="str">
        <f>"250172602722"</f>
        <v>250172602722</v>
      </c>
      <c r="F40" s="7">
        <v>83.06</v>
      </c>
    </row>
    <row r="41" ht="28" customHeight="1" spans="1:6">
      <c r="A41" s="5">
        <v>39</v>
      </c>
      <c r="B41" s="8" t="s">
        <v>7</v>
      </c>
      <c r="C41" s="8" t="str">
        <f t="shared" ref="C39:C41" si="1">"27011001011"</f>
        <v>27011001011</v>
      </c>
      <c r="D41" s="9" t="s">
        <v>46</v>
      </c>
      <c r="E41" s="8" t="str">
        <f>"250172604428"</f>
        <v>250172604428</v>
      </c>
      <c r="F41" s="7">
        <v>82.5</v>
      </c>
    </row>
    <row r="42" ht="28" customHeight="1" spans="1:6">
      <c r="A42" s="5">
        <v>40</v>
      </c>
      <c r="B42" s="5" t="s">
        <v>7</v>
      </c>
      <c r="C42" s="5" t="str">
        <f t="shared" ref="C42:C47" si="2">"27012001011"</f>
        <v>27012001011</v>
      </c>
      <c r="D42" s="6" t="s">
        <v>47</v>
      </c>
      <c r="E42" s="5" t="str">
        <f>"250172500925"</f>
        <v>250172500925</v>
      </c>
      <c r="F42" s="7">
        <v>82.84</v>
      </c>
    </row>
    <row r="43" ht="28" customHeight="1" spans="1:6">
      <c r="A43" s="5">
        <v>41</v>
      </c>
      <c r="B43" s="5" t="s">
        <v>7</v>
      </c>
      <c r="C43" s="5" t="str">
        <f t="shared" si="2"/>
        <v>27012001011</v>
      </c>
      <c r="D43" s="6" t="s">
        <v>48</v>
      </c>
      <c r="E43" s="5" t="str">
        <f>"250172502304"</f>
        <v>250172502304</v>
      </c>
      <c r="F43" s="7">
        <v>83.92</v>
      </c>
    </row>
    <row r="44" ht="28" customHeight="1" spans="1:6">
      <c r="A44" s="5">
        <v>42</v>
      </c>
      <c r="B44" s="5" t="s">
        <v>7</v>
      </c>
      <c r="C44" s="5" t="str">
        <f t="shared" si="2"/>
        <v>27012001011</v>
      </c>
      <c r="D44" s="6" t="s">
        <v>49</v>
      </c>
      <c r="E44" s="5" t="str">
        <f>"250172503124"</f>
        <v>250172503124</v>
      </c>
      <c r="F44" s="7">
        <v>83.04</v>
      </c>
    </row>
    <row r="45" ht="28" customHeight="1" spans="1:6">
      <c r="A45" s="5">
        <v>43</v>
      </c>
      <c r="B45" s="5" t="s">
        <v>7</v>
      </c>
      <c r="C45" s="5" t="str">
        <f t="shared" si="2"/>
        <v>27012001011</v>
      </c>
      <c r="D45" s="6" t="s">
        <v>50</v>
      </c>
      <c r="E45" s="5" t="str">
        <f>"250172503301"</f>
        <v>250172503301</v>
      </c>
      <c r="F45" s="7">
        <v>82.88</v>
      </c>
    </row>
    <row r="46" ht="28" customHeight="1" spans="1:6">
      <c r="A46" s="5">
        <v>44</v>
      </c>
      <c r="B46" s="8" t="s">
        <v>7</v>
      </c>
      <c r="C46" s="8" t="str">
        <f t="shared" si="2"/>
        <v>27012001011</v>
      </c>
      <c r="D46" s="9" t="s">
        <v>51</v>
      </c>
      <c r="E46" s="8" t="str">
        <f>"250172601801"</f>
        <v>250172601801</v>
      </c>
      <c r="F46" s="7">
        <v>83.58</v>
      </c>
    </row>
    <row r="47" ht="28" customHeight="1" spans="1:6">
      <c r="A47" s="5">
        <v>45</v>
      </c>
      <c r="B47" s="5" t="s">
        <v>7</v>
      </c>
      <c r="C47" s="5" t="str">
        <f t="shared" si="2"/>
        <v>27012001011</v>
      </c>
      <c r="D47" s="6" t="s">
        <v>52</v>
      </c>
      <c r="E47" s="5" t="str">
        <f>"250172602010"</f>
        <v>250172602010</v>
      </c>
      <c r="F47" s="7">
        <v>82.8</v>
      </c>
    </row>
    <row r="48" ht="28" customHeight="1" spans="1:6">
      <c r="A48" s="5">
        <v>46</v>
      </c>
      <c r="B48" s="5" t="s">
        <v>7</v>
      </c>
      <c r="C48" s="5" t="str">
        <f>"27013001011"</f>
        <v>27013001011</v>
      </c>
      <c r="D48" s="6" t="s">
        <v>53</v>
      </c>
      <c r="E48" s="5" t="str">
        <f>"250172503406"</f>
        <v>250172503406</v>
      </c>
      <c r="F48" s="7">
        <v>83.36</v>
      </c>
    </row>
    <row r="49" ht="28" customHeight="1" spans="1:6">
      <c r="A49" s="5">
        <v>47</v>
      </c>
      <c r="B49" s="8" t="s">
        <v>7</v>
      </c>
      <c r="C49" s="8" t="str">
        <f>"27013001011"</f>
        <v>27013001011</v>
      </c>
      <c r="D49" s="9" t="s">
        <v>54</v>
      </c>
      <c r="E49" s="8" t="str">
        <f>"250172505116"</f>
        <v>250172505116</v>
      </c>
      <c r="F49" s="7">
        <v>82.82</v>
      </c>
    </row>
    <row r="50" ht="28" customHeight="1" spans="1:6">
      <c r="A50" s="5">
        <v>48</v>
      </c>
      <c r="B50" s="5" t="s">
        <v>7</v>
      </c>
      <c r="C50" s="5" t="str">
        <f>"27013001011"</f>
        <v>27013001011</v>
      </c>
      <c r="D50" s="6" t="s">
        <v>55</v>
      </c>
      <c r="E50" s="5" t="str">
        <f>"250172505629"</f>
        <v>250172505629</v>
      </c>
      <c r="F50" s="7">
        <v>82.46</v>
      </c>
    </row>
    <row r="51" ht="28" customHeight="1" spans="1:6">
      <c r="A51" s="5">
        <v>49</v>
      </c>
      <c r="B51" s="5" t="s">
        <v>7</v>
      </c>
      <c r="C51" s="5" t="str">
        <f>"27014001011"</f>
        <v>27014001011</v>
      </c>
      <c r="D51" s="6" t="s">
        <v>56</v>
      </c>
      <c r="E51" s="5" t="str">
        <f>"250172503427"</f>
        <v>250172503427</v>
      </c>
      <c r="F51" s="7">
        <v>82.62</v>
      </c>
    </row>
    <row r="52" ht="28" customHeight="1" spans="1:6">
      <c r="A52" s="5">
        <v>50</v>
      </c>
      <c r="B52" s="5" t="s">
        <v>7</v>
      </c>
      <c r="C52" s="5" t="str">
        <f>"27014001011"</f>
        <v>27014001011</v>
      </c>
      <c r="D52" s="6" t="s">
        <v>57</v>
      </c>
      <c r="E52" s="5" t="str">
        <f>"250172602521"</f>
        <v>250172602521</v>
      </c>
      <c r="F52" s="7">
        <v>82.78</v>
      </c>
    </row>
    <row r="53" ht="28" customHeight="1" spans="1:6">
      <c r="A53" s="5">
        <v>51</v>
      </c>
      <c r="B53" s="5" t="s">
        <v>7</v>
      </c>
      <c r="C53" s="5" t="str">
        <f>"27014001011"</f>
        <v>27014001011</v>
      </c>
      <c r="D53" s="6" t="s">
        <v>58</v>
      </c>
      <c r="E53" s="5" t="str">
        <f>"250172605809"</f>
        <v>250172605809</v>
      </c>
      <c r="F53" s="7">
        <v>82.5</v>
      </c>
    </row>
    <row r="54" ht="28" customHeight="1" spans="1:6">
      <c r="A54" s="5">
        <v>52</v>
      </c>
      <c r="B54" s="5" t="s">
        <v>7</v>
      </c>
      <c r="C54" s="5" t="str">
        <f>"27014001021"</f>
        <v>27014001021</v>
      </c>
      <c r="D54" s="6" t="s">
        <v>59</v>
      </c>
      <c r="E54" s="5" t="str">
        <f>"250172503412"</f>
        <v>250172503412</v>
      </c>
      <c r="F54" s="7">
        <v>83.46</v>
      </c>
    </row>
    <row r="55" ht="28" customHeight="1" spans="1:6">
      <c r="A55" s="5">
        <v>53</v>
      </c>
      <c r="B55" s="5" t="s">
        <v>7</v>
      </c>
      <c r="C55" s="5" t="str">
        <f>"27014001021"</f>
        <v>27014001021</v>
      </c>
      <c r="D55" s="6" t="s">
        <v>60</v>
      </c>
      <c r="E55" s="5" t="str">
        <f>"250172503709"</f>
        <v>250172503709</v>
      </c>
      <c r="F55" s="7">
        <v>82.02</v>
      </c>
    </row>
    <row r="56" ht="28" customHeight="1" spans="1:6">
      <c r="A56" s="5">
        <v>54</v>
      </c>
      <c r="B56" s="5" t="s">
        <v>7</v>
      </c>
      <c r="C56" s="5" t="str">
        <f>"27014001021"</f>
        <v>27014001021</v>
      </c>
      <c r="D56" s="6" t="s">
        <v>61</v>
      </c>
      <c r="E56" s="5" t="str">
        <f>"250172602009"</f>
        <v>250172602009</v>
      </c>
      <c r="F56" s="7">
        <v>83.16</v>
      </c>
    </row>
    <row r="57" ht="28" customHeight="1" spans="1:6">
      <c r="A57" s="5">
        <v>55</v>
      </c>
      <c r="B57" s="5" t="s">
        <v>7</v>
      </c>
      <c r="C57" s="5" t="str">
        <f t="shared" ref="C57:C62" si="3">"27015001011"</f>
        <v>27015001011</v>
      </c>
      <c r="D57" s="6" t="s">
        <v>62</v>
      </c>
      <c r="E57" s="5" t="str">
        <f>"250172502104"</f>
        <v>250172502104</v>
      </c>
      <c r="F57" s="7">
        <v>84.68</v>
      </c>
    </row>
    <row r="58" ht="28" customHeight="1" spans="1:6">
      <c r="A58" s="5">
        <v>56</v>
      </c>
      <c r="B58" s="5" t="s">
        <v>7</v>
      </c>
      <c r="C58" s="5" t="str">
        <f t="shared" si="3"/>
        <v>27015001011</v>
      </c>
      <c r="D58" s="6" t="s">
        <v>63</v>
      </c>
      <c r="E58" s="5" t="str">
        <f>"250172502407"</f>
        <v>250172502407</v>
      </c>
      <c r="F58" s="7">
        <v>82.46</v>
      </c>
    </row>
    <row r="59" ht="28" customHeight="1" spans="1:6">
      <c r="A59" s="5">
        <v>57</v>
      </c>
      <c r="B59" s="5" t="s">
        <v>7</v>
      </c>
      <c r="C59" s="5" t="str">
        <f t="shared" si="3"/>
        <v>27015001011</v>
      </c>
      <c r="D59" s="6" t="s">
        <v>64</v>
      </c>
      <c r="E59" s="5" t="str">
        <f>"250172601629"</f>
        <v>250172601629</v>
      </c>
      <c r="F59" s="7">
        <v>83.22</v>
      </c>
    </row>
    <row r="60" ht="28" customHeight="1" spans="1:6">
      <c r="A60" s="5">
        <v>58</v>
      </c>
      <c r="B60" s="5" t="s">
        <v>7</v>
      </c>
      <c r="C60" s="5" t="str">
        <f t="shared" si="3"/>
        <v>27015001011</v>
      </c>
      <c r="D60" s="6" t="s">
        <v>65</v>
      </c>
      <c r="E60" s="5" t="str">
        <f>"250172603009"</f>
        <v>250172603009</v>
      </c>
      <c r="F60" s="7">
        <v>84.9</v>
      </c>
    </row>
    <row r="61" ht="28" customHeight="1" spans="1:6">
      <c r="A61" s="5">
        <v>59</v>
      </c>
      <c r="B61" s="5" t="s">
        <v>7</v>
      </c>
      <c r="C61" s="5" t="str">
        <f t="shared" si="3"/>
        <v>27015001011</v>
      </c>
      <c r="D61" s="6" t="s">
        <v>66</v>
      </c>
      <c r="E61" s="5" t="str">
        <f>"250172604116"</f>
        <v>250172604116</v>
      </c>
      <c r="F61" s="7">
        <v>82.54</v>
      </c>
    </row>
    <row r="62" ht="28" customHeight="1" spans="1:6">
      <c r="A62" s="5">
        <v>60</v>
      </c>
      <c r="B62" s="5" t="s">
        <v>7</v>
      </c>
      <c r="C62" s="5" t="str">
        <f t="shared" si="3"/>
        <v>27015001011</v>
      </c>
      <c r="D62" s="6" t="s">
        <v>67</v>
      </c>
      <c r="E62" s="5" t="str">
        <f>"250172604219"</f>
        <v>250172604219</v>
      </c>
      <c r="F62" s="7">
        <v>83.36</v>
      </c>
    </row>
    <row r="63" ht="28" customHeight="1" spans="1:6">
      <c r="A63" s="5">
        <v>61</v>
      </c>
      <c r="B63" s="5" t="s">
        <v>7</v>
      </c>
      <c r="C63" s="5" t="str">
        <f>"27016001011"</f>
        <v>27016001011</v>
      </c>
      <c r="D63" s="6" t="s">
        <v>68</v>
      </c>
      <c r="E63" s="5" t="str">
        <f>"250172602413"</f>
        <v>250172602413</v>
      </c>
      <c r="F63" s="7">
        <v>83.3</v>
      </c>
    </row>
    <row r="64" ht="28" customHeight="1" spans="1:6">
      <c r="A64" s="5">
        <v>62</v>
      </c>
      <c r="B64" s="5" t="s">
        <v>7</v>
      </c>
      <c r="C64" s="5" t="str">
        <f>"27016001011"</f>
        <v>27016001011</v>
      </c>
      <c r="D64" s="6" t="s">
        <v>69</v>
      </c>
      <c r="E64" s="5" t="str">
        <f>"250172603923"</f>
        <v>250172603923</v>
      </c>
      <c r="F64" s="7">
        <v>83.14</v>
      </c>
    </row>
    <row r="65" ht="28" customHeight="1" spans="1:6">
      <c r="A65" s="5">
        <v>63</v>
      </c>
      <c r="B65" s="5" t="s">
        <v>7</v>
      </c>
      <c r="C65" s="5" t="str">
        <f>"27016001011"</f>
        <v>27016001011</v>
      </c>
      <c r="D65" s="6" t="s">
        <v>70</v>
      </c>
      <c r="E65" s="5" t="str">
        <f>"250172605415"</f>
        <v>250172605415</v>
      </c>
      <c r="F65" s="7">
        <v>82.22</v>
      </c>
    </row>
    <row r="66" ht="28" customHeight="1" spans="1:6">
      <c r="A66" s="5">
        <v>64</v>
      </c>
      <c r="B66" s="5" t="s">
        <v>7</v>
      </c>
      <c r="C66" s="5" t="str">
        <f>"27017001011"</f>
        <v>27017001011</v>
      </c>
      <c r="D66" s="6" t="s">
        <v>71</v>
      </c>
      <c r="E66" s="5" t="str">
        <f>"250172503602"</f>
        <v>250172503602</v>
      </c>
      <c r="F66" s="7">
        <v>83.76</v>
      </c>
    </row>
    <row r="67" ht="28" customHeight="1" spans="1:6">
      <c r="A67" s="5">
        <v>65</v>
      </c>
      <c r="B67" s="5" t="s">
        <v>7</v>
      </c>
      <c r="C67" s="5" t="str">
        <f>"27017001011"</f>
        <v>27017001011</v>
      </c>
      <c r="D67" s="6" t="s">
        <v>72</v>
      </c>
      <c r="E67" s="5" t="str">
        <f>"250172600218"</f>
        <v>250172600218</v>
      </c>
      <c r="F67" s="7">
        <v>82</v>
      </c>
    </row>
    <row r="68" ht="28" customHeight="1" spans="1:6">
      <c r="A68" s="5">
        <v>66</v>
      </c>
      <c r="B68" s="5" t="s">
        <v>7</v>
      </c>
      <c r="C68" s="5" t="str">
        <f>"27017001011"</f>
        <v>27017001011</v>
      </c>
      <c r="D68" s="6" t="s">
        <v>73</v>
      </c>
      <c r="E68" s="5" t="str">
        <f>"250172601205"</f>
        <v>250172601205</v>
      </c>
      <c r="F68" s="7">
        <v>0</v>
      </c>
    </row>
    <row r="69" ht="28" customHeight="1" spans="1:6">
      <c r="A69" s="5">
        <v>67</v>
      </c>
      <c r="B69" s="8" t="s">
        <v>7</v>
      </c>
      <c r="C69" s="8" t="str">
        <f>"27018001011"</f>
        <v>27018001011</v>
      </c>
      <c r="D69" s="9" t="s">
        <v>74</v>
      </c>
      <c r="E69" s="8" t="str">
        <f>"250172502219"</f>
        <v>250172502219</v>
      </c>
      <c r="F69" s="7">
        <v>81.7</v>
      </c>
    </row>
    <row r="70" ht="28" customHeight="1" spans="1:6">
      <c r="A70" s="5">
        <v>68</v>
      </c>
      <c r="B70" s="8" t="s">
        <v>7</v>
      </c>
      <c r="C70" s="8" t="str">
        <f>"27018001011"</f>
        <v>27018001011</v>
      </c>
      <c r="D70" s="9" t="s">
        <v>75</v>
      </c>
      <c r="E70" s="8" t="str">
        <f>"250172601321"</f>
        <v>250172601321</v>
      </c>
      <c r="F70" s="7">
        <v>84.26</v>
      </c>
    </row>
    <row r="71" ht="28" customHeight="1" spans="1:6">
      <c r="A71" s="5">
        <v>69</v>
      </c>
      <c r="B71" s="8" t="s">
        <v>7</v>
      </c>
      <c r="C71" s="8" t="str">
        <f>"27018001011"</f>
        <v>27018001011</v>
      </c>
      <c r="D71" s="9" t="s">
        <v>76</v>
      </c>
      <c r="E71" s="8" t="str">
        <f>"250172602429"</f>
        <v>250172602429</v>
      </c>
      <c r="F71" s="7">
        <v>81.2</v>
      </c>
    </row>
    <row r="72" ht="28" customHeight="1" spans="1:6">
      <c r="A72" s="5">
        <v>70</v>
      </c>
      <c r="B72" s="5" t="s">
        <v>7</v>
      </c>
      <c r="C72" s="5" t="str">
        <f>"27019001011"</f>
        <v>27019001011</v>
      </c>
      <c r="D72" s="6" t="s">
        <v>77</v>
      </c>
      <c r="E72" s="5" t="str">
        <f>"250172503707"</f>
        <v>250172503707</v>
      </c>
      <c r="F72" s="7">
        <v>82.74</v>
      </c>
    </row>
    <row r="73" ht="28" customHeight="1" spans="1:6">
      <c r="A73" s="5">
        <v>71</v>
      </c>
      <c r="B73" s="5" t="s">
        <v>7</v>
      </c>
      <c r="C73" s="5" t="str">
        <f>"27019001011"</f>
        <v>27019001011</v>
      </c>
      <c r="D73" s="6" t="s">
        <v>78</v>
      </c>
      <c r="E73" s="5" t="str">
        <f>"250172505517"</f>
        <v>250172505517</v>
      </c>
      <c r="F73" s="7">
        <v>82.74</v>
      </c>
    </row>
    <row r="74" ht="28" customHeight="1" spans="1:6">
      <c r="A74" s="5">
        <v>72</v>
      </c>
      <c r="B74" s="5" t="s">
        <v>7</v>
      </c>
      <c r="C74" s="5" t="str">
        <f>"27019001011"</f>
        <v>27019001011</v>
      </c>
      <c r="D74" s="6" t="s">
        <v>79</v>
      </c>
      <c r="E74" s="5" t="str">
        <f>"250172604422"</f>
        <v>250172604422</v>
      </c>
      <c r="F74" s="7">
        <v>83.42</v>
      </c>
    </row>
    <row r="75" ht="28" customHeight="1" spans="1:6">
      <c r="A75" s="5">
        <v>73</v>
      </c>
      <c r="B75" s="5" t="s">
        <v>7</v>
      </c>
      <c r="C75" s="5" t="str">
        <f>"27019001021"</f>
        <v>27019001021</v>
      </c>
      <c r="D75" s="6" t="s">
        <v>80</v>
      </c>
      <c r="E75" s="5" t="str">
        <f>"250172505528"</f>
        <v>250172505528</v>
      </c>
      <c r="F75" s="7">
        <v>82.52</v>
      </c>
    </row>
    <row r="76" ht="28" customHeight="1" spans="1:6">
      <c r="A76" s="5">
        <v>74</v>
      </c>
      <c r="B76" s="8" t="s">
        <v>7</v>
      </c>
      <c r="C76" s="8" t="str">
        <f>"27019001021"</f>
        <v>27019001021</v>
      </c>
      <c r="D76" s="9" t="s">
        <v>81</v>
      </c>
      <c r="E76" s="8" t="str">
        <f>"250172601518"</f>
        <v>250172601518</v>
      </c>
      <c r="F76" s="7">
        <v>83.3</v>
      </c>
    </row>
    <row r="77" ht="28" customHeight="1" spans="1:6">
      <c r="A77" s="5">
        <v>75</v>
      </c>
      <c r="B77" s="5" t="s">
        <v>7</v>
      </c>
      <c r="C77" s="5" t="str">
        <f>"27019001021"</f>
        <v>27019001021</v>
      </c>
      <c r="D77" s="6" t="s">
        <v>82</v>
      </c>
      <c r="E77" s="5" t="str">
        <f>"250172603024"</f>
        <v>250172603024</v>
      </c>
      <c r="F77" s="7">
        <v>82.9</v>
      </c>
    </row>
    <row r="78" ht="28" customHeight="1" spans="1:6">
      <c r="A78" s="5">
        <v>76</v>
      </c>
      <c r="B78" s="5" t="s">
        <v>7</v>
      </c>
      <c r="C78" s="5" t="str">
        <f>"27019001031"</f>
        <v>27019001031</v>
      </c>
      <c r="D78" s="6" t="s">
        <v>83</v>
      </c>
      <c r="E78" s="5" t="str">
        <f>"250172503613"</f>
        <v>250172503613</v>
      </c>
      <c r="F78" s="7">
        <v>83.44</v>
      </c>
    </row>
    <row r="79" ht="28" customHeight="1" spans="1:6">
      <c r="A79" s="5">
        <v>77</v>
      </c>
      <c r="B79" s="5" t="s">
        <v>7</v>
      </c>
      <c r="C79" s="5" t="str">
        <f>"27020001011"</f>
        <v>27020001011</v>
      </c>
      <c r="D79" s="6" t="s">
        <v>84</v>
      </c>
      <c r="E79" s="5" t="str">
        <f>"250172501314"</f>
        <v>250172501314</v>
      </c>
      <c r="F79" s="7">
        <v>83.86</v>
      </c>
    </row>
    <row r="80" ht="28" customHeight="1" spans="1:6">
      <c r="A80" s="5">
        <v>78</v>
      </c>
      <c r="B80" s="8" t="s">
        <v>7</v>
      </c>
      <c r="C80" s="8" t="str">
        <f>"27020001011"</f>
        <v>27020001011</v>
      </c>
      <c r="D80" s="9" t="s">
        <v>85</v>
      </c>
      <c r="E80" s="8" t="str">
        <f>"250172503928"</f>
        <v>250172503928</v>
      </c>
      <c r="F80" s="7">
        <v>84.26</v>
      </c>
    </row>
    <row r="81" ht="28" customHeight="1" spans="1:6">
      <c r="A81" s="5">
        <v>79</v>
      </c>
      <c r="B81" s="5" t="s">
        <v>7</v>
      </c>
      <c r="C81" s="5" t="str">
        <f>"27020001011"</f>
        <v>27020001011</v>
      </c>
      <c r="D81" s="6" t="s">
        <v>86</v>
      </c>
      <c r="E81" s="5" t="str">
        <f>"250172505604"</f>
        <v>250172505604</v>
      </c>
      <c r="F81" s="7">
        <v>81.56</v>
      </c>
    </row>
    <row r="82" ht="28" customHeight="1" spans="1:6">
      <c r="A82" s="5">
        <v>80</v>
      </c>
      <c r="B82" s="5" t="s">
        <v>7</v>
      </c>
      <c r="C82" s="5" t="str">
        <f>"27021001011"</f>
        <v>27021001011</v>
      </c>
      <c r="D82" s="6" t="s">
        <v>87</v>
      </c>
      <c r="E82" s="5" t="str">
        <f>"250172501310"</f>
        <v>250172501310</v>
      </c>
      <c r="F82" s="7">
        <v>80.42</v>
      </c>
    </row>
    <row r="83" ht="28" customHeight="1" spans="1:6">
      <c r="A83" s="5">
        <v>81</v>
      </c>
      <c r="B83" s="5" t="s">
        <v>7</v>
      </c>
      <c r="C83" s="5" t="str">
        <f>"27021001011"</f>
        <v>27021001011</v>
      </c>
      <c r="D83" s="6" t="s">
        <v>88</v>
      </c>
      <c r="E83" s="5" t="str">
        <f>"250172505313"</f>
        <v>250172505313</v>
      </c>
      <c r="F83" s="7">
        <v>85.84</v>
      </c>
    </row>
    <row r="84" ht="28" customHeight="1" spans="1:6">
      <c r="A84" s="5">
        <v>82</v>
      </c>
      <c r="B84" s="5" t="s">
        <v>7</v>
      </c>
      <c r="C84" s="5" t="str">
        <f>"27021001011"</f>
        <v>27021001011</v>
      </c>
      <c r="D84" s="6" t="s">
        <v>89</v>
      </c>
      <c r="E84" s="5" t="str">
        <f>"250172603409"</f>
        <v>250172603409</v>
      </c>
      <c r="F84" s="7">
        <v>80.7</v>
      </c>
    </row>
    <row r="85" ht="28" customHeight="1" spans="1:6">
      <c r="A85" s="5">
        <v>83</v>
      </c>
      <c r="B85" s="5" t="s">
        <v>7</v>
      </c>
      <c r="C85" s="5" t="str">
        <f>"27021001021"</f>
        <v>27021001021</v>
      </c>
      <c r="D85" s="6" t="s">
        <v>90</v>
      </c>
      <c r="E85" s="5" t="str">
        <f>"250172500908"</f>
        <v>250172500908</v>
      </c>
      <c r="F85" s="7">
        <v>83.86</v>
      </c>
    </row>
    <row r="86" ht="28" customHeight="1" spans="1:6">
      <c r="A86" s="5">
        <v>84</v>
      </c>
      <c r="B86" s="5" t="s">
        <v>7</v>
      </c>
      <c r="C86" s="5" t="str">
        <f>"27021001021"</f>
        <v>27021001021</v>
      </c>
      <c r="D86" s="6" t="s">
        <v>91</v>
      </c>
      <c r="E86" s="5" t="str">
        <f>"250172502612"</f>
        <v>250172502612</v>
      </c>
      <c r="F86" s="7">
        <v>80.18</v>
      </c>
    </row>
    <row r="87" ht="28" customHeight="1" spans="1:6">
      <c r="A87" s="5">
        <v>85</v>
      </c>
      <c r="B87" s="8" t="s">
        <v>7</v>
      </c>
      <c r="C87" s="8" t="str">
        <f>"27021001021"</f>
        <v>27021001021</v>
      </c>
      <c r="D87" s="9" t="s">
        <v>92</v>
      </c>
      <c r="E87" s="8" t="str">
        <f>"250172604928"</f>
        <v>250172604928</v>
      </c>
      <c r="F87" s="7">
        <v>82.46</v>
      </c>
    </row>
    <row r="88" ht="28" customHeight="1" spans="1:6">
      <c r="A88" s="5">
        <v>86</v>
      </c>
      <c r="B88" s="5" t="s">
        <v>7</v>
      </c>
      <c r="C88" s="5" t="str">
        <f t="shared" ref="C88:C93" si="4">"27021002011"</f>
        <v>27021002011</v>
      </c>
      <c r="D88" s="6" t="s">
        <v>93</v>
      </c>
      <c r="E88" s="5" t="str">
        <f>"250172500611"</f>
        <v>250172500611</v>
      </c>
      <c r="F88" s="7">
        <v>83.82</v>
      </c>
    </row>
    <row r="89" ht="28" customHeight="1" spans="1:6">
      <c r="A89" s="5">
        <v>87</v>
      </c>
      <c r="B89" s="5" t="s">
        <v>7</v>
      </c>
      <c r="C89" s="5" t="str">
        <f t="shared" si="4"/>
        <v>27021002011</v>
      </c>
      <c r="D89" s="6" t="s">
        <v>94</v>
      </c>
      <c r="E89" s="5" t="str">
        <f>"250172502011"</f>
        <v>250172502011</v>
      </c>
      <c r="F89" s="7">
        <v>85.58</v>
      </c>
    </row>
    <row r="90" ht="28" customHeight="1" spans="1:6">
      <c r="A90" s="5">
        <v>88</v>
      </c>
      <c r="B90" s="5" t="s">
        <v>7</v>
      </c>
      <c r="C90" s="5" t="str">
        <f t="shared" si="4"/>
        <v>27021002011</v>
      </c>
      <c r="D90" s="6" t="s">
        <v>95</v>
      </c>
      <c r="E90" s="5" t="str">
        <f>"250172502626"</f>
        <v>250172502626</v>
      </c>
      <c r="F90" s="7">
        <v>84.1</v>
      </c>
    </row>
    <row r="91" ht="28" customHeight="1" spans="1:6">
      <c r="A91" s="5">
        <v>89</v>
      </c>
      <c r="B91" s="5" t="s">
        <v>7</v>
      </c>
      <c r="C91" s="5" t="str">
        <f t="shared" si="4"/>
        <v>27021002011</v>
      </c>
      <c r="D91" s="6" t="s">
        <v>96</v>
      </c>
      <c r="E91" s="5" t="str">
        <f>"250172503910"</f>
        <v>250172503910</v>
      </c>
      <c r="F91" s="7">
        <v>83.4</v>
      </c>
    </row>
    <row r="92" ht="28" customHeight="1" spans="1:6">
      <c r="A92" s="5">
        <v>90</v>
      </c>
      <c r="B92" s="5" t="s">
        <v>7</v>
      </c>
      <c r="C92" s="5" t="str">
        <f t="shared" si="4"/>
        <v>27021002011</v>
      </c>
      <c r="D92" s="6" t="s">
        <v>97</v>
      </c>
      <c r="E92" s="5" t="str">
        <f>"250172505215"</f>
        <v>250172505215</v>
      </c>
      <c r="F92" s="7">
        <v>83.7</v>
      </c>
    </row>
    <row r="93" ht="28" customHeight="1" spans="1:6">
      <c r="A93" s="5">
        <v>91</v>
      </c>
      <c r="B93" s="8" t="s">
        <v>7</v>
      </c>
      <c r="C93" s="8" t="str">
        <f t="shared" si="4"/>
        <v>27021002011</v>
      </c>
      <c r="D93" s="9" t="s">
        <v>98</v>
      </c>
      <c r="E93" s="8" t="str">
        <f>"250172605405"</f>
        <v>250172605405</v>
      </c>
      <c r="F93" s="7">
        <v>0</v>
      </c>
    </row>
    <row r="94" ht="28" customHeight="1" spans="1:6">
      <c r="A94" s="5">
        <v>92</v>
      </c>
      <c r="B94" s="5" t="s">
        <v>7</v>
      </c>
      <c r="C94" s="5" t="str">
        <f>"27021002021"</f>
        <v>27021002021</v>
      </c>
      <c r="D94" s="6" t="s">
        <v>99</v>
      </c>
      <c r="E94" s="5" t="str">
        <f>"250172500307"</f>
        <v>250172500307</v>
      </c>
      <c r="F94" s="7">
        <v>83.28</v>
      </c>
    </row>
    <row r="95" ht="28" customHeight="1" spans="1:6">
      <c r="A95" s="5">
        <v>93</v>
      </c>
      <c r="B95" s="8" t="s">
        <v>7</v>
      </c>
      <c r="C95" s="8" t="str">
        <f>"27021002021"</f>
        <v>27021002021</v>
      </c>
      <c r="D95" s="9" t="s">
        <v>100</v>
      </c>
      <c r="E95" s="8" t="str">
        <f>"250172500713"</f>
        <v>250172500713</v>
      </c>
      <c r="F95" s="7">
        <v>81.76</v>
      </c>
    </row>
    <row r="96" ht="28" customHeight="1" spans="1:6">
      <c r="A96" s="5">
        <v>94</v>
      </c>
      <c r="B96" s="5" t="s">
        <v>7</v>
      </c>
      <c r="C96" s="5" t="str">
        <f>"27021002021"</f>
        <v>27021002021</v>
      </c>
      <c r="D96" s="6" t="s">
        <v>101</v>
      </c>
      <c r="E96" s="5" t="str">
        <f>"250172602430"</f>
        <v>250172602430</v>
      </c>
      <c r="F96" s="7">
        <v>83.3</v>
      </c>
    </row>
    <row r="97" ht="28" customHeight="1" spans="1:6">
      <c r="A97" s="5">
        <v>95</v>
      </c>
      <c r="B97" s="5" t="s">
        <v>7</v>
      </c>
      <c r="C97" s="5" t="str">
        <f>"27022001011"</f>
        <v>27022001011</v>
      </c>
      <c r="D97" s="6" t="s">
        <v>102</v>
      </c>
      <c r="E97" s="5" t="str">
        <f>"250172502323"</f>
        <v>250172502323</v>
      </c>
      <c r="F97" s="7">
        <v>80.78</v>
      </c>
    </row>
    <row r="98" ht="28" customHeight="1" spans="1:6">
      <c r="A98" s="5">
        <v>96</v>
      </c>
      <c r="B98" s="5" t="s">
        <v>7</v>
      </c>
      <c r="C98" s="5" t="str">
        <f>"27022001011"</f>
        <v>27022001011</v>
      </c>
      <c r="D98" s="6" t="s">
        <v>103</v>
      </c>
      <c r="E98" s="5" t="str">
        <f>"250172502706"</f>
        <v>250172502706</v>
      </c>
      <c r="F98" s="7">
        <v>0</v>
      </c>
    </row>
    <row r="99" ht="28" customHeight="1" spans="1:6">
      <c r="A99" s="5">
        <v>97</v>
      </c>
      <c r="B99" s="8" t="s">
        <v>7</v>
      </c>
      <c r="C99" s="8" t="str">
        <f>"27022001011"</f>
        <v>27022001011</v>
      </c>
      <c r="D99" s="9" t="s">
        <v>104</v>
      </c>
      <c r="E99" s="8" t="str">
        <f>"250172503211"</f>
        <v>250172503211</v>
      </c>
      <c r="F99" s="7">
        <v>84.4</v>
      </c>
    </row>
    <row r="100" ht="28" customHeight="1" spans="1:6">
      <c r="A100" s="5">
        <v>98</v>
      </c>
      <c r="B100" s="5" t="s">
        <v>7</v>
      </c>
      <c r="C100" s="5" t="str">
        <f>"27023001011"</f>
        <v>27023001011</v>
      </c>
      <c r="D100" s="6" t="s">
        <v>105</v>
      </c>
      <c r="E100" s="5" t="str">
        <f>"250172502203"</f>
        <v>250172502203</v>
      </c>
      <c r="F100" s="7">
        <v>80.78</v>
      </c>
    </row>
    <row r="101" ht="28" customHeight="1" spans="1:6">
      <c r="A101" s="5">
        <v>99</v>
      </c>
      <c r="B101" s="5" t="s">
        <v>7</v>
      </c>
      <c r="C101" s="5" t="str">
        <f>"27023001011"</f>
        <v>27023001011</v>
      </c>
      <c r="D101" s="6" t="s">
        <v>106</v>
      </c>
      <c r="E101" s="5" t="str">
        <f>"250172504423"</f>
        <v>250172504423</v>
      </c>
      <c r="F101" s="7">
        <v>82.74</v>
      </c>
    </row>
    <row r="102" ht="28" customHeight="1" spans="1:6">
      <c r="A102" s="5">
        <v>100</v>
      </c>
      <c r="B102" s="5" t="s">
        <v>7</v>
      </c>
      <c r="C102" s="5" t="str">
        <f>"27023002011"</f>
        <v>27023002011</v>
      </c>
      <c r="D102" s="6" t="s">
        <v>107</v>
      </c>
      <c r="E102" s="5" t="str">
        <f>"250172500318"</f>
        <v>250172500318</v>
      </c>
      <c r="F102" s="7">
        <v>0</v>
      </c>
    </row>
    <row r="103" ht="28" customHeight="1" spans="1:6">
      <c r="A103" s="5">
        <v>101</v>
      </c>
      <c r="B103" s="5" t="s">
        <v>7</v>
      </c>
      <c r="C103" s="5" t="str">
        <f>"27023002011"</f>
        <v>27023002011</v>
      </c>
      <c r="D103" s="6" t="s">
        <v>108</v>
      </c>
      <c r="E103" s="5" t="str">
        <f>"250172503127"</f>
        <v>250172503127</v>
      </c>
      <c r="F103" s="7">
        <v>83.68</v>
      </c>
    </row>
    <row r="104" ht="28" customHeight="1" spans="1:6">
      <c r="A104" s="5">
        <v>102</v>
      </c>
      <c r="B104" s="5" t="s">
        <v>7</v>
      </c>
      <c r="C104" s="5" t="str">
        <f>"27023002011"</f>
        <v>27023002011</v>
      </c>
      <c r="D104" s="6" t="s">
        <v>109</v>
      </c>
      <c r="E104" s="5" t="str">
        <f>"250172603823"</f>
        <v>250172603823</v>
      </c>
      <c r="F104" s="7">
        <v>81.18</v>
      </c>
    </row>
    <row r="105" ht="28" customHeight="1" spans="1:6">
      <c r="A105" s="5">
        <v>103</v>
      </c>
      <c r="B105" s="5" t="s">
        <v>7</v>
      </c>
      <c r="C105" s="5" t="str">
        <f>"27024001011"</f>
        <v>27024001011</v>
      </c>
      <c r="D105" s="6" t="s">
        <v>110</v>
      </c>
      <c r="E105" s="5" t="str">
        <f>"250172600727"</f>
        <v>250172600727</v>
      </c>
      <c r="F105" s="7">
        <v>80.5</v>
      </c>
    </row>
    <row r="106" ht="28" customHeight="1" spans="1:6">
      <c r="A106" s="5">
        <v>104</v>
      </c>
      <c r="B106" s="5" t="s">
        <v>7</v>
      </c>
      <c r="C106" s="5" t="str">
        <f>"27024001011"</f>
        <v>27024001011</v>
      </c>
      <c r="D106" s="6" t="s">
        <v>111</v>
      </c>
      <c r="E106" s="5" t="str">
        <f>"250172604119"</f>
        <v>250172604119</v>
      </c>
      <c r="F106" s="7">
        <v>83.76</v>
      </c>
    </row>
    <row r="107" ht="28" customHeight="1" spans="1:6">
      <c r="A107" s="5">
        <v>105</v>
      </c>
      <c r="B107" s="5" t="s">
        <v>7</v>
      </c>
      <c r="C107" s="5" t="str">
        <f>"27024001011"</f>
        <v>27024001011</v>
      </c>
      <c r="D107" s="6" t="s">
        <v>112</v>
      </c>
      <c r="E107" s="5" t="str">
        <f>"250172604721"</f>
        <v>250172604721</v>
      </c>
      <c r="F107" s="7">
        <v>81.82</v>
      </c>
    </row>
    <row r="108" ht="28" customHeight="1" spans="1:6">
      <c r="A108" s="5">
        <v>106</v>
      </c>
      <c r="B108" s="5" t="s">
        <v>7</v>
      </c>
      <c r="C108" s="5" t="str">
        <f>"27025001011"</f>
        <v>27025001011</v>
      </c>
      <c r="D108" s="6" t="s">
        <v>113</v>
      </c>
      <c r="E108" s="5" t="str">
        <f>"250172503927"</f>
        <v>250172503927</v>
      </c>
      <c r="F108" s="7">
        <v>83.72</v>
      </c>
    </row>
    <row r="109" ht="28" customHeight="1" spans="1:6">
      <c r="A109" s="5">
        <v>107</v>
      </c>
      <c r="B109" s="5" t="s">
        <v>7</v>
      </c>
      <c r="C109" s="5" t="str">
        <f>"27025001011"</f>
        <v>27025001011</v>
      </c>
      <c r="D109" s="6" t="s">
        <v>114</v>
      </c>
      <c r="E109" s="5" t="str">
        <f>"250172504522"</f>
        <v>250172504522</v>
      </c>
      <c r="F109" s="7">
        <v>81.14</v>
      </c>
    </row>
    <row r="110" ht="28" customHeight="1" spans="1:6">
      <c r="A110" s="5">
        <v>108</v>
      </c>
      <c r="B110" s="5" t="s">
        <v>7</v>
      </c>
      <c r="C110" s="5" t="str">
        <f>"27025001011"</f>
        <v>27025001011</v>
      </c>
      <c r="D110" s="6" t="s">
        <v>115</v>
      </c>
      <c r="E110" s="5" t="str">
        <f>"250172601911"</f>
        <v>250172601911</v>
      </c>
      <c r="F110" s="7">
        <v>84.06</v>
      </c>
    </row>
    <row r="111" ht="28" customHeight="1" spans="1:6">
      <c r="A111" s="5">
        <v>109</v>
      </c>
      <c r="B111" s="5" t="s">
        <v>7</v>
      </c>
      <c r="C111" s="5" t="str">
        <f>"27026001011"</f>
        <v>27026001011</v>
      </c>
      <c r="D111" s="6" t="s">
        <v>116</v>
      </c>
      <c r="E111" s="5" t="str">
        <f>"250172500324"</f>
        <v>250172500324</v>
      </c>
      <c r="F111" s="7">
        <v>83.26</v>
      </c>
    </row>
    <row r="112" ht="28" customHeight="1" spans="1:6">
      <c r="A112" s="5">
        <v>110</v>
      </c>
      <c r="B112" s="5" t="s">
        <v>7</v>
      </c>
      <c r="C112" s="5" t="str">
        <f>"27026001011"</f>
        <v>27026001011</v>
      </c>
      <c r="D112" s="6" t="s">
        <v>117</v>
      </c>
      <c r="E112" s="5" t="str">
        <f>"250172500712"</f>
        <v>250172500712</v>
      </c>
      <c r="F112" s="7">
        <v>81.32</v>
      </c>
    </row>
    <row r="113" ht="28" customHeight="1" spans="1:6">
      <c r="A113" s="5">
        <v>111</v>
      </c>
      <c r="B113" s="5" t="s">
        <v>7</v>
      </c>
      <c r="C113" s="5" t="str">
        <f>"27026001011"</f>
        <v>27026001011</v>
      </c>
      <c r="D113" s="6" t="s">
        <v>118</v>
      </c>
      <c r="E113" s="5" t="str">
        <f>"250172502008"</f>
        <v>250172502008</v>
      </c>
      <c r="F113" s="7">
        <v>83.98</v>
      </c>
    </row>
    <row r="114" ht="28" customHeight="1" spans="1:6">
      <c r="A114" s="5">
        <v>112</v>
      </c>
      <c r="B114" s="5" t="s">
        <v>7</v>
      </c>
      <c r="C114" s="5" t="str">
        <f>"27027001011"</f>
        <v>27027001011</v>
      </c>
      <c r="D114" s="6" t="s">
        <v>119</v>
      </c>
      <c r="E114" s="5" t="str">
        <f>"250172503616"</f>
        <v>250172503616</v>
      </c>
      <c r="F114" s="7">
        <v>82.24</v>
      </c>
    </row>
    <row r="115" ht="28" customHeight="1" spans="1:6">
      <c r="A115" s="5">
        <v>113</v>
      </c>
      <c r="B115" s="5" t="s">
        <v>7</v>
      </c>
      <c r="C115" s="5" t="str">
        <f>"27027001011"</f>
        <v>27027001011</v>
      </c>
      <c r="D115" s="6" t="s">
        <v>120</v>
      </c>
      <c r="E115" s="5" t="str">
        <f>"250172604329"</f>
        <v>250172604329</v>
      </c>
      <c r="F115" s="7">
        <v>82.38</v>
      </c>
    </row>
    <row r="116" ht="28" customHeight="1" spans="1:6">
      <c r="A116" s="5">
        <v>114</v>
      </c>
      <c r="B116" s="5" t="s">
        <v>7</v>
      </c>
      <c r="C116" s="5" t="str">
        <f>"27028001011"</f>
        <v>27028001011</v>
      </c>
      <c r="D116" s="6" t="s">
        <v>121</v>
      </c>
      <c r="E116" s="5" t="str">
        <f>"250172502715"</f>
        <v>250172502715</v>
      </c>
      <c r="F116" s="7">
        <v>83.46</v>
      </c>
    </row>
    <row r="117" ht="28" customHeight="1" spans="1:6">
      <c r="A117" s="5">
        <v>115</v>
      </c>
      <c r="B117" s="5" t="s">
        <v>7</v>
      </c>
      <c r="C117" s="5" t="str">
        <f>"27028001011"</f>
        <v>27028001011</v>
      </c>
      <c r="D117" s="6" t="s">
        <v>122</v>
      </c>
      <c r="E117" s="5" t="str">
        <f>"250172504822"</f>
        <v>250172504822</v>
      </c>
      <c r="F117" s="7">
        <v>82.66</v>
      </c>
    </row>
    <row r="118" ht="28" customHeight="1" spans="1:6">
      <c r="A118" s="5">
        <v>116</v>
      </c>
      <c r="B118" s="5" t="s">
        <v>7</v>
      </c>
      <c r="C118" s="5" t="str">
        <f>"27028001011"</f>
        <v>27028001011</v>
      </c>
      <c r="D118" s="6" t="s">
        <v>123</v>
      </c>
      <c r="E118" s="5" t="str">
        <f>"250172600718"</f>
        <v>250172600718</v>
      </c>
      <c r="F118" s="7">
        <v>83.44</v>
      </c>
    </row>
    <row r="119" ht="28" customHeight="1" spans="1:6">
      <c r="A119" s="5">
        <v>117</v>
      </c>
      <c r="B119" s="5" t="s">
        <v>7</v>
      </c>
      <c r="C119" s="5" t="str">
        <f>"27029001011"</f>
        <v>27029001011</v>
      </c>
      <c r="D119" s="6" t="s">
        <v>124</v>
      </c>
      <c r="E119" s="5" t="str">
        <f>"250172502007"</f>
        <v>250172502007</v>
      </c>
      <c r="F119" s="7">
        <v>82.48</v>
      </c>
    </row>
    <row r="120" ht="28" customHeight="1" spans="1:6">
      <c r="A120" s="5">
        <v>118</v>
      </c>
      <c r="B120" s="5" t="s">
        <v>7</v>
      </c>
      <c r="C120" s="5" t="str">
        <f>"27029001011"</f>
        <v>27029001011</v>
      </c>
      <c r="D120" s="6" t="s">
        <v>125</v>
      </c>
      <c r="E120" s="5" t="str">
        <f>"250172504801"</f>
        <v>250172504801</v>
      </c>
      <c r="F120" s="7">
        <v>83.64</v>
      </c>
    </row>
    <row r="121" ht="28" customHeight="1" spans="1:6">
      <c r="A121" s="5">
        <v>119</v>
      </c>
      <c r="B121" s="5" t="s">
        <v>7</v>
      </c>
      <c r="C121" s="5" t="str">
        <f>"27029001011"</f>
        <v>27029001011</v>
      </c>
      <c r="D121" s="6" t="s">
        <v>126</v>
      </c>
      <c r="E121" s="5" t="str">
        <f>"250172505113"</f>
        <v>250172505113</v>
      </c>
      <c r="F121" s="7">
        <v>83.98</v>
      </c>
    </row>
    <row r="122" ht="28" customHeight="1" spans="1:6">
      <c r="A122" s="5">
        <v>120</v>
      </c>
      <c r="B122" s="5" t="s">
        <v>7</v>
      </c>
      <c r="C122" s="5" t="str">
        <f>"27029001021"</f>
        <v>27029001021</v>
      </c>
      <c r="D122" s="6" t="s">
        <v>127</v>
      </c>
      <c r="E122" s="5" t="str">
        <f>"250172501705"</f>
        <v>250172501705</v>
      </c>
      <c r="F122" s="7">
        <v>84.96</v>
      </c>
    </row>
    <row r="123" ht="28" customHeight="1" spans="1:6">
      <c r="A123" s="5">
        <v>121</v>
      </c>
      <c r="B123" s="5" t="s">
        <v>7</v>
      </c>
      <c r="C123" s="5" t="str">
        <f>"27029001021"</f>
        <v>27029001021</v>
      </c>
      <c r="D123" s="6" t="s">
        <v>128</v>
      </c>
      <c r="E123" s="5" t="str">
        <f>"250172503314"</f>
        <v>250172503314</v>
      </c>
      <c r="F123" s="7">
        <v>81.4</v>
      </c>
    </row>
    <row r="124" ht="28" customHeight="1" spans="1:6">
      <c r="A124" s="5">
        <v>122</v>
      </c>
      <c r="B124" s="8" t="s">
        <v>7</v>
      </c>
      <c r="C124" s="8" t="str">
        <f>"27029001021"</f>
        <v>27029001021</v>
      </c>
      <c r="D124" s="9" t="s">
        <v>129</v>
      </c>
      <c r="E124" s="8" t="str">
        <f>"250172601118"</f>
        <v>250172601118</v>
      </c>
      <c r="F124" s="7">
        <v>81.12</v>
      </c>
    </row>
    <row r="125" ht="28" customHeight="1" spans="1:6">
      <c r="A125" s="5">
        <v>123</v>
      </c>
      <c r="B125" s="5" t="s">
        <v>7</v>
      </c>
      <c r="C125" s="5" t="str">
        <f>"27030001011"</f>
        <v>27030001011</v>
      </c>
      <c r="D125" s="6" t="s">
        <v>130</v>
      </c>
      <c r="E125" s="5" t="str">
        <f>"250172501125"</f>
        <v>250172501125</v>
      </c>
      <c r="F125" s="7">
        <v>83.2</v>
      </c>
    </row>
    <row r="126" ht="28" customHeight="1" spans="1:6">
      <c r="A126" s="5">
        <v>124</v>
      </c>
      <c r="B126" s="5" t="s">
        <v>7</v>
      </c>
      <c r="C126" s="5" t="str">
        <f>"27030001011"</f>
        <v>27030001011</v>
      </c>
      <c r="D126" s="6" t="s">
        <v>131</v>
      </c>
      <c r="E126" s="5" t="str">
        <f>"250172502624"</f>
        <v>250172502624</v>
      </c>
      <c r="F126" s="7">
        <v>82.74</v>
      </c>
    </row>
    <row r="127" ht="28" customHeight="1" spans="1:6">
      <c r="A127" s="5">
        <v>125</v>
      </c>
      <c r="B127" s="5" t="s">
        <v>7</v>
      </c>
      <c r="C127" s="5" t="str">
        <f>"27030001011"</f>
        <v>27030001011</v>
      </c>
      <c r="D127" s="6" t="s">
        <v>132</v>
      </c>
      <c r="E127" s="5" t="str">
        <f>"250172600209"</f>
        <v>250172600209</v>
      </c>
      <c r="F127" s="7">
        <v>82.08</v>
      </c>
    </row>
    <row r="128" ht="28" customHeight="1" spans="1:6">
      <c r="A128" s="5">
        <v>126</v>
      </c>
      <c r="B128" s="5" t="s">
        <v>7</v>
      </c>
      <c r="C128" s="5" t="str">
        <f>"27031001011"</f>
        <v>27031001011</v>
      </c>
      <c r="D128" s="6" t="s">
        <v>133</v>
      </c>
      <c r="E128" s="5" t="str">
        <f>"250172603905"</f>
        <v>250172603905</v>
      </c>
      <c r="F128" s="7">
        <v>82.76</v>
      </c>
    </row>
    <row r="129" ht="28" customHeight="1" spans="1:6">
      <c r="A129" s="5">
        <v>127</v>
      </c>
      <c r="B129" s="5" t="s">
        <v>7</v>
      </c>
      <c r="C129" s="5" t="str">
        <f>"27031001011"</f>
        <v>27031001011</v>
      </c>
      <c r="D129" s="6" t="s">
        <v>134</v>
      </c>
      <c r="E129" s="5" t="str">
        <f>"250172603916"</f>
        <v>250172603916</v>
      </c>
      <c r="F129" s="7">
        <v>81.84</v>
      </c>
    </row>
    <row r="130" ht="28" customHeight="1" spans="1:6">
      <c r="A130" s="5">
        <v>128</v>
      </c>
      <c r="B130" s="5" t="s">
        <v>7</v>
      </c>
      <c r="C130" s="5" t="str">
        <f>"27031001011"</f>
        <v>27031001011</v>
      </c>
      <c r="D130" s="6" t="s">
        <v>135</v>
      </c>
      <c r="E130" s="5" t="str">
        <f>"250172604706"</f>
        <v>250172604706</v>
      </c>
      <c r="F130" s="7">
        <v>82.66</v>
      </c>
    </row>
    <row r="131" ht="28" customHeight="1" spans="1:6">
      <c r="A131" s="5">
        <v>129</v>
      </c>
      <c r="B131" s="5" t="s">
        <v>7</v>
      </c>
      <c r="C131" s="5" t="str">
        <f>"27032001011"</f>
        <v>27032001011</v>
      </c>
      <c r="D131" s="6" t="s">
        <v>136</v>
      </c>
      <c r="E131" s="5" t="str">
        <f>"250172500211"</f>
        <v>250172500211</v>
      </c>
      <c r="F131" s="7">
        <v>80.58</v>
      </c>
    </row>
    <row r="132" ht="28" customHeight="1" spans="1:6">
      <c r="A132" s="5">
        <v>130</v>
      </c>
      <c r="B132" s="5" t="s">
        <v>7</v>
      </c>
      <c r="C132" s="5" t="str">
        <f>"27032001011"</f>
        <v>27032001011</v>
      </c>
      <c r="D132" s="6" t="s">
        <v>137</v>
      </c>
      <c r="E132" s="5" t="str">
        <f>"250172501306"</f>
        <v>250172501306</v>
      </c>
      <c r="F132" s="7">
        <v>85.52</v>
      </c>
    </row>
    <row r="133" ht="28" customHeight="1" spans="1:6">
      <c r="A133" s="5">
        <v>131</v>
      </c>
      <c r="B133" s="5" t="s">
        <v>7</v>
      </c>
      <c r="C133" s="5" t="str">
        <f>"27032001011"</f>
        <v>27032001011</v>
      </c>
      <c r="D133" s="6" t="s">
        <v>138</v>
      </c>
      <c r="E133" s="5" t="str">
        <f>"250172604427"</f>
        <v>250172604427</v>
      </c>
      <c r="F133" s="7">
        <v>82.88</v>
      </c>
    </row>
    <row r="134" ht="28" customHeight="1" spans="1:6">
      <c r="A134" s="5">
        <v>132</v>
      </c>
      <c r="B134" s="5" t="s">
        <v>7</v>
      </c>
      <c r="C134" s="5" t="str">
        <f>"27033001011"</f>
        <v>27033001011</v>
      </c>
      <c r="D134" s="6" t="s">
        <v>139</v>
      </c>
      <c r="E134" s="5" t="str">
        <f>"250172502022"</f>
        <v>250172502022</v>
      </c>
      <c r="F134" s="7">
        <v>81.64</v>
      </c>
    </row>
    <row r="135" ht="28" customHeight="1" spans="1:6">
      <c r="A135" s="5">
        <v>133</v>
      </c>
      <c r="B135" s="5" t="s">
        <v>7</v>
      </c>
      <c r="C135" s="5" t="str">
        <f>"27033001011"</f>
        <v>27033001011</v>
      </c>
      <c r="D135" s="6" t="s">
        <v>140</v>
      </c>
      <c r="E135" s="5" t="str">
        <f>"250172503908"</f>
        <v>250172503908</v>
      </c>
      <c r="F135" s="7">
        <v>81.38</v>
      </c>
    </row>
    <row r="136" ht="28" customHeight="1" spans="1:6">
      <c r="A136" s="5">
        <v>134</v>
      </c>
      <c r="B136" s="5" t="s">
        <v>7</v>
      </c>
      <c r="C136" s="5" t="str">
        <f>"27033001011"</f>
        <v>27033001011</v>
      </c>
      <c r="D136" s="6" t="s">
        <v>141</v>
      </c>
      <c r="E136" s="5" t="str">
        <f>"250172600608"</f>
        <v>250172600608</v>
      </c>
      <c r="F136" s="7">
        <v>83.66</v>
      </c>
    </row>
    <row r="137" ht="28" customHeight="1" spans="1:6">
      <c r="A137" s="5">
        <v>135</v>
      </c>
      <c r="B137" s="5" t="s">
        <v>7</v>
      </c>
      <c r="C137" s="5" t="str">
        <f>"27034001011"</f>
        <v>27034001011</v>
      </c>
      <c r="D137" s="6" t="s">
        <v>142</v>
      </c>
      <c r="E137" s="5" t="str">
        <f>"250172505120"</f>
        <v>250172505120</v>
      </c>
      <c r="F137" s="7">
        <v>82.04</v>
      </c>
    </row>
    <row r="138" ht="28" customHeight="1" spans="1:6">
      <c r="A138" s="5">
        <v>136</v>
      </c>
      <c r="B138" s="5" t="s">
        <v>7</v>
      </c>
      <c r="C138" s="5" t="str">
        <f>"27034001011"</f>
        <v>27034001011</v>
      </c>
      <c r="D138" s="6" t="s">
        <v>143</v>
      </c>
      <c r="E138" s="5" t="str">
        <f>"250172601126"</f>
        <v>250172601126</v>
      </c>
      <c r="F138" s="7">
        <v>81.3</v>
      </c>
    </row>
    <row r="139" ht="28" customHeight="1" spans="1:6">
      <c r="A139" s="5">
        <v>137</v>
      </c>
      <c r="B139" s="5" t="s">
        <v>7</v>
      </c>
      <c r="C139" s="5" t="str">
        <f>"27034001011"</f>
        <v>27034001011</v>
      </c>
      <c r="D139" s="6" t="s">
        <v>144</v>
      </c>
      <c r="E139" s="5" t="str">
        <f>"250172601418"</f>
        <v>250172601418</v>
      </c>
      <c r="F139" s="7">
        <v>85.14</v>
      </c>
    </row>
    <row r="140" ht="28" customHeight="1" spans="1:6">
      <c r="A140" s="5">
        <v>138</v>
      </c>
      <c r="B140" s="5" t="s">
        <v>7</v>
      </c>
      <c r="C140" s="5" t="str">
        <f>"27035001011"</f>
        <v>27035001011</v>
      </c>
      <c r="D140" s="6" t="s">
        <v>145</v>
      </c>
      <c r="E140" s="5" t="str">
        <f>"250172503017"</f>
        <v>250172503017</v>
      </c>
      <c r="F140" s="7">
        <v>82.06</v>
      </c>
    </row>
    <row r="141" ht="28" customHeight="1" spans="1:6">
      <c r="A141" s="5">
        <v>139</v>
      </c>
      <c r="B141" s="5" t="s">
        <v>7</v>
      </c>
      <c r="C141" s="5" t="str">
        <f>"27035001011"</f>
        <v>27035001011</v>
      </c>
      <c r="D141" s="6" t="s">
        <v>43</v>
      </c>
      <c r="E141" s="5" t="str">
        <f>"250172605022"</f>
        <v>250172605022</v>
      </c>
      <c r="F141" s="7">
        <v>82.3</v>
      </c>
    </row>
    <row r="142" ht="28" customHeight="1" spans="1:6">
      <c r="A142" s="5">
        <v>140</v>
      </c>
      <c r="B142" s="5" t="s">
        <v>7</v>
      </c>
      <c r="C142" s="5" t="str">
        <f>"27035001011"</f>
        <v>27035001011</v>
      </c>
      <c r="D142" s="6" t="s">
        <v>146</v>
      </c>
      <c r="E142" s="5" t="str">
        <f>"250172605205"</f>
        <v>250172605205</v>
      </c>
      <c r="F142" s="7">
        <v>81.22</v>
      </c>
    </row>
    <row r="143" ht="28" customHeight="1" spans="1:6">
      <c r="A143" s="5">
        <v>141</v>
      </c>
      <c r="B143" s="5" t="s">
        <v>7</v>
      </c>
      <c r="C143" s="5" t="str">
        <f>"27036001011"</f>
        <v>27036001011</v>
      </c>
      <c r="D143" s="6" t="s">
        <v>147</v>
      </c>
      <c r="E143" s="5" t="str">
        <f>"250172503508"</f>
        <v>250172503508</v>
      </c>
      <c r="F143" s="7">
        <v>83.8</v>
      </c>
    </row>
    <row r="144" ht="28" customHeight="1" spans="1:6">
      <c r="A144" s="5">
        <v>142</v>
      </c>
      <c r="B144" s="5" t="s">
        <v>7</v>
      </c>
      <c r="C144" s="5" t="str">
        <f>"27036001011"</f>
        <v>27036001011</v>
      </c>
      <c r="D144" s="6" t="s">
        <v>148</v>
      </c>
      <c r="E144" s="5" t="str">
        <f>"250172600303"</f>
        <v>250172600303</v>
      </c>
      <c r="F144" s="7">
        <v>83.48</v>
      </c>
    </row>
    <row r="145" ht="28" customHeight="1" spans="1:6">
      <c r="A145" s="5">
        <v>143</v>
      </c>
      <c r="B145" s="5" t="s">
        <v>7</v>
      </c>
      <c r="C145" s="5" t="str">
        <f>"27036001011"</f>
        <v>27036001011</v>
      </c>
      <c r="D145" s="6" t="s">
        <v>149</v>
      </c>
      <c r="E145" s="5" t="str">
        <f>"250172604425"</f>
        <v>250172604425</v>
      </c>
      <c r="F145" s="7">
        <v>80.66</v>
      </c>
    </row>
    <row r="146" ht="28" customHeight="1" spans="1:6">
      <c r="A146" s="5">
        <v>144</v>
      </c>
      <c r="B146" s="5" t="s">
        <v>7</v>
      </c>
      <c r="C146" s="5" t="str">
        <f>"27037001011"</f>
        <v>27037001011</v>
      </c>
      <c r="D146" s="6" t="s">
        <v>150</v>
      </c>
      <c r="E146" s="5" t="str">
        <f>"250172502020"</f>
        <v>250172502020</v>
      </c>
      <c r="F146" s="7">
        <v>0</v>
      </c>
    </row>
    <row r="147" ht="28" customHeight="1" spans="1:6">
      <c r="A147" s="5">
        <v>145</v>
      </c>
      <c r="B147" s="5" t="s">
        <v>7</v>
      </c>
      <c r="C147" s="5" t="str">
        <f>"27037001011"</f>
        <v>27037001011</v>
      </c>
      <c r="D147" s="6" t="s">
        <v>151</v>
      </c>
      <c r="E147" s="5" t="str">
        <f>"250172600913"</f>
        <v>250172600913</v>
      </c>
      <c r="F147" s="7">
        <v>81.66</v>
      </c>
    </row>
    <row r="148" ht="28" customHeight="1" spans="1:6">
      <c r="A148" s="5">
        <v>146</v>
      </c>
      <c r="B148" s="5" t="s">
        <v>7</v>
      </c>
      <c r="C148" s="5" t="str">
        <f>"27037001011"</f>
        <v>27037001011</v>
      </c>
      <c r="D148" s="6" t="s">
        <v>152</v>
      </c>
      <c r="E148" s="5" t="str">
        <f>"250172604310"</f>
        <v>250172604310</v>
      </c>
      <c r="F148" s="7">
        <v>82.14</v>
      </c>
    </row>
    <row r="149" ht="28" customHeight="1" spans="1:6">
      <c r="A149" s="5">
        <v>147</v>
      </c>
      <c r="B149" s="5" t="s">
        <v>7</v>
      </c>
      <c r="C149" s="5" t="str">
        <f>"27038001011"</f>
        <v>27038001011</v>
      </c>
      <c r="D149" s="6" t="s">
        <v>153</v>
      </c>
      <c r="E149" s="5" t="str">
        <f>"250172501614"</f>
        <v>250172501614</v>
      </c>
      <c r="F149" s="7">
        <v>82.5</v>
      </c>
    </row>
    <row r="150" ht="28" customHeight="1" spans="1:6">
      <c r="A150" s="5">
        <v>148</v>
      </c>
      <c r="B150" s="5" t="s">
        <v>7</v>
      </c>
      <c r="C150" s="5" t="str">
        <f>"27038001011"</f>
        <v>27038001011</v>
      </c>
      <c r="D150" s="6" t="s">
        <v>154</v>
      </c>
      <c r="E150" s="5" t="str">
        <f>"250172505516"</f>
        <v>250172505516</v>
      </c>
      <c r="F150" s="7">
        <v>83</v>
      </c>
    </row>
    <row r="151" ht="26" customHeight="1" spans="1:6">
      <c r="A151" s="5">
        <v>149</v>
      </c>
      <c r="B151" s="5" t="s">
        <v>7</v>
      </c>
      <c r="C151" s="5" t="str">
        <f>"27038001011"</f>
        <v>27038001011</v>
      </c>
      <c r="D151" s="6" t="s">
        <v>155</v>
      </c>
      <c r="E151" s="5" t="str">
        <f>"250172604019"</f>
        <v>250172604019</v>
      </c>
      <c r="F151" s="7">
        <v>83.18</v>
      </c>
    </row>
    <row r="152" ht="28" customHeight="1" spans="1:6">
      <c r="A152" s="5">
        <v>150</v>
      </c>
      <c r="B152" s="5" t="s">
        <v>7</v>
      </c>
      <c r="C152" s="5" t="str">
        <f>"27039001011"</f>
        <v>27039001011</v>
      </c>
      <c r="D152" s="6" t="s">
        <v>156</v>
      </c>
      <c r="E152" s="5" t="str">
        <f>"250172603506"</f>
        <v>250172603506</v>
      </c>
      <c r="F152" s="7">
        <v>81.88</v>
      </c>
    </row>
    <row r="153" ht="28" customHeight="1" spans="1:6">
      <c r="A153" s="5">
        <v>151</v>
      </c>
      <c r="B153" s="5" t="s">
        <v>7</v>
      </c>
      <c r="C153" s="5" t="str">
        <f>"27039001011"</f>
        <v>27039001011</v>
      </c>
      <c r="D153" s="6" t="s">
        <v>157</v>
      </c>
      <c r="E153" s="5" t="str">
        <f>"250172604121"</f>
        <v>250172604121</v>
      </c>
      <c r="F153" s="7">
        <v>84.62</v>
      </c>
    </row>
    <row r="154" ht="28" customHeight="1" spans="1:6">
      <c r="A154" s="5">
        <v>152</v>
      </c>
      <c r="B154" s="5" t="s">
        <v>7</v>
      </c>
      <c r="C154" s="5" t="str">
        <f>"27039001011"</f>
        <v>27039001011</v>
      </c>
      <c r="D154" s="6" t="s">
        <v>158</v>
      </c>
      <c r="E154" s="5" t="str">
        <f>"250172604616"</f>
        <v>250172604616</v>
      </c>
      <c r="F154" s="7">
        <v>80.32</v>
      </c>
    </row>
  </sheetData>
  <sortState ref="A3:F154">
    <sortCondition ref="C3:C154"/>
    <sortCondition ref="E3:E154"/>
  </sortState>
  <mergeCells count="1">
    <mergeCell ref="A1:F1"/>
  </mergeCells>
  <printOptions horizontalCentered="1"/>
  <pageMargins left="0.700694444444445" right="0.700694444444445" top="0.751388888888889" bottom="0.751388888888889" header="0.298611111111111" footer="0.298611111111111"/>
  <pageSetup paperSize="9" scale="64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唐河县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牛向阳</cp:lastModifiedBy>
  <dcterms:created xsi:type="dcterms:W3CDTF">2025-08-05T08:57:00Z</dcterms:created>
  <dcterms:modified xsi:type="dcterms:W3CDTF">2025-08-30T10:23:57Z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0F014352CFC243758DE4D094ABD88FAF_13</vt:lpwstr>
  </property>
  <property fmtid="{D5CDD505-2E9C-101B-9397-08002B2CF9AE}" pid="4" name="KSOReadingLayout">
    <vt:bool>true</vt:bool>
  </property>
</Properties>
</file>