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唐河县" sheetId="2" r:id="rId1"/>
  </sheets>
  <definedNames>
    <definedName name="_xlnm._FilterDatabase" localSheetId="0" hidden="1">唐河县!$A$2:$F$54</definedName>
    <definedName name="_xlnm.Print_Titles" localSheetId="0">唐河县!$1:$2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<sst xmlns="http://schemas.openxmlformats.org/spreadsheetml/2006/main" count="110" uniqueCount="59">
  <si>
    <t>附件1：2025年南阳市唐河县事业单位公开招聘联考进入体检人员名单</t>
  </si>
  <si>
    <t>序号</t>
  </si>
  <si>
    <t>招考单位</t>
  </si>
  <si>
    <t>职位代码</t>
  </si>
  <si>
    <t>姓名</t>
  </si>
  <si>
    <t>准考证号</t>
  </si>
  <si>
    <t>唐河县</t>
  </si>
  <si>
    <t>赵鑫</t>
  </si>
  <si>
    <t>张春丽</t>
  </si>
  <si>
    <t>赵港</t>
  </si>
  <si>
    <t>李源</t>
  </si>
  <si>
    <t>张娇</t>
  </si>
  <si>
    <t>王艳慧</t>
  </si>
  <si>
    <t>冯荣辉</t>
  </si>
  <si>
    <t>张瑞汛</t>
  </si>
  <si>
    <t>宋昕航</t>
  </si>
  <si>
    <t>曹炳政</t>
  </si>
  <si>
    <t>白紊凯</t>
  </si>
  <si>
    <t>李想</t>
  </si>
  <si>
    <t>周慧敏</t>
  </si>
  <si>
    <t>孙浩铭</t>
  </si>
  <si>
    <t>张婉诺</t>
  </si>
  <si>
    <t>丁峰</t>
  </si>
  <si>
    <t>徐卓</t>
  </si>
  <si>
    <t>余昊</t>
  </si>
  <si>
    <t>张恒</t>
  </si>
  <si>
    <t>梁晓蕊</t>
  </si>
  <si>
    <t>李炎</t>
  </si>
  <si>
    <t>李宗道</t>
  </si>
  <si>
    <t>杨宸坤</t>
  </si>
  <si>
    <t>郭鑫菊</t>
  </si>
  <si>
    <t>石朴</t>
  </si>
  <si>
    <t>尤会珍</t>
  </si>
  <si>
    <t>杨晓杰</t>
  </si>
  <si>
    <t>曲宗烨</t>
  </si>
  <si>
    <t>薛醒</t>
  </si>
  <si>
    <t>王奕博</t>
  </si>
  <si>
    <t>姬永安</t>
  </si>
  <si>
    <t>陆国冰</t>
  </si>
  <si>
    <t>冯丽汀</t>
  </si>
  <si>
    <t>周明达</t>
  </si>
  <si>
    <t>黄兴</t>
  </si>
  <si>
    <t>马文生</t>
  </si>
  <si>
    <t>王峰</t>
  </si>
  <si>
    <t>李佳旎</t>
  </si>
  <si>
    <t>焦宁西</t>
  </si>
  <si>
    <t>张森</t>
  </si>
  <si>
    <t>薛晶晶</t>
  </si>
  <si>
    <t>刘春红</t>
  </si>
  <si>
    <t>王玉栋</t>
  </si>
  <si>
    <t>孙启航</t>
  </si>
  <si>
    <t>苏梦瑶</t>
  </si>
  <si>
    <t>喻冰岩</t>
  </si>
  <si>
    <t>牛国庆</t>
  </si>
  <si>
    <t>王鑫</t>
  </si>
  <si>
    <t>张怡斐</t>
  </si>
  <si>
    <t>肖鹏</t>
  </si>
  <si>
    <t>赵景卓</t>
  </si>
  <si>
    <t>邓雅菲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</si>
</sst>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4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4"/>
  <sheetViews>
    <sheetView tabSelected="1" workbookViewId="0">
      <selection activeCell="H8" sqref="H8"/>
    </sheetView>
  </sheetViews>
  <sheetFormatPr defaultColWidth="17.5" defaultRowHeight="14.25" outlineLevelCol="4"/>
  <cols>
    <col min="1" max="3" width="17.5" style="1" customWidth="1"/>
    <col min="4" max="4" width="17.5" style="2" customWidth="1"/>
    <col min="5" max="16384" width="17.5" style="1" customWidth="1"/>
  </cols>
  <sheetData>
    <row r="1" ht="28" customHeight="1" spans="1:5">
      <c r="A1" s="3" t="s">
        <v>0</v>
      </c>
      <c r="B1" s="3"/>
      <c r="C1" s="3"/>
      <c r="D1" s="3"/>
      <c r="E1" s="3"/>
    </row>
    <row r="2" ht="28" customHeight="1" spans="1:5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</row>
    <row r="3" ht="28" customHeight="1" spans="1:5">
      <c r="A3" s="4">
        <v>1</v>
      </c>
      <c r="B3" s="4" t="s">
        <v>6</v>
      </c>
      <c r="C3" s="4" t="str">
        <f>"27001001011"</f>
        <v>27001001011</v>
      </c>
      <c r="D3" s="5" t="s">
        <v>7</v>
      </c>
      <c r="E3" s="4" t="str">
        <f>"250172503607"</f>
        <v>250172503607</v>
      </c>
    </row>
    <row r="4" ht="28" customHeight="1" spans="1:5">
      <c r="A4" s="4">
        <v>2</v>
      </c>
      <c r="B4" s="4" t="s">
        <v>6</v>
      </c>
      <c r="C4" s="4" t="str">
        <f>"27002001011"</f>
        <v>27002001011</v>
      </c>
      <c r="D4" s="5" t="s">
        <v>8</v>
      </c>
      <c r="E4" s="4" t="str">
        <f>"250172603804"</f>
        <v>250172603804</v>
      </c>
    </row>
    <row r="5" ht="28" customHeight="1" spans="1:5">
      <c r="A5" s="4">
        <v>3</v>
      </c>
      <c r="B5" s="4" t="s">
        <v>6</v>
      </c>
      <c r="C5" s="4" t="str">
        <f>"27003001011"</f>
        <v>27003001011</v>
      </c>
      <c r="D5" s="5" t="s">
        <v>9</v>
      </c>
      <c r="E5" s="4" t="str">
        <f>"250172503022"</f>
        <v>250172503022</v>
      </c>
    </row>
    <row r="6" ht="28" customHeight="1" spans="1:5">
      <c r="A6" s="4">
        <v>4</v>
      </c>
      <c r="B6" s="4" t="s">
        <v>6</v>
      </c>
      <c r="C6" s="4" t="str">
        <f>"27004001011"</f>
        <v>27004001011</v>
      </c>
      <c r="D6" s="5" t="s">
        <v>10</v>
      </c>
      <c r="E6" s="4" t="str">
        <f>"250172600901"</f>
        <v>250172600901</v>
      </c>
    </row>
    <row r="7" ht="28" customHeight="1" spans="1:5">
      <c r="A7" s="4">
        <v>5</v>
      </c>
      <c r="B7" s="4" t="s">
        <v>6</v>
      </c>
      <c r="C7" s="4" t="str">
        <f>"27005001011"</f>
        <v>27005001011</v>
      </c>
      <c r="D7" s="5" t="s">
        <v>11</v>
      </c>
      <c r="E7" s="4" t="str">
        <f>"250172605429"</f>
        <v>250172605429</v>
      </c>
    </row>
    <row r="8" ht="28" customHeight="1" spans="1:5">
      <c r="A8" s="4">
        <v>6</v>
      </c>
      <c r="B8" s="4" t="s">
        <v>6</v>
      </c>
      <c r="C8" s="4" t="str">
        <f>"27006001011"</f>
        <v>27006001011</v>
      </c>
      <c r="D8" s="5" t="s">
        <v>12</v>
      </c>
      <c r="E8" s="4" t="str">
        <f>"250172602930"</f>
        <v>250172602930</v>
      </c>
    </row>
    <row r="9" ht="28" customHeight="1" spans="1:5">
      <c r="A9" s="4">
        <v>7</v>
      </c>
      <c r="B9" s="4" t="s">
        <v>6</v>
      </c>
      <c r="C9" s="4" t="str">
        <f>"27007001011"</f>
        <v>27007001011</v>
      </c>
      <c r="D9" s="5" t="s">
        <v>13</v>
      </c>
      <c r="E9" s="4" t="str">
        <f>"250172501729"</f>
        <v>250172501729</v>
      </c>
    </row>
    <row r="10" ht="28" customHeight="1" spans="1:5">
      <c r="A10" s="4">
        <v>8</v>
      </c>
      <c r="B10" s="4" t="s">
        <v>6</v>
      </c>
      <c r="C10" s="4" t="str">
        <f>"27008001011"</f>
        <v>27008001011</v>
      </c>
      <c r="D10" s="5" t="s">
        <v>14</v>
      </c>
      <c r="E10" s="4" t="str">
        <f>"250172600115"</f>
        <v>250172600115</v>
      </c>
    </row>
    <row r="11" ht="28" customHeight="1" spans="1:5">
      <c r="A11" s="4">
        <v>9</v>
      </c>
      <c r="B11" s="4" t="s">
        <v>6</v>
      </c>
      <c r="C11" s="4" t="str">
        <f>"27008002011"</f>
        <v>27008002011</v>
      </c>
      <c r="D11" s="5" t="s">
        <v>15</v>
      </c>
      <c r="E11" s="4" t="str">
        <f>"250172604719"</f>
        <v>250172604719</v>
      </c>
    </row>
    <row r="12" ht="28" customHeight="1" spans="1:5">
      <c r="A12" s="4">
        <v>10</v>
      </c>
      <c r="B12" s="4" t="s">
        <v>6</v>
      </c>
      <c r="C12" s="4" t="str">
        <f>"27008002011"</f>
        <v>27008002011</v>
      </c>
      <c r="D12" s="5" t="s">
        <v>16</v>
      </c>
      <c r="E12" s="4" t="str">
        <f>"250172605617"</f>
        <v>250172605617</v>
      </c>
    </row>
    <row r="13" ht="28" customHeight="1" spans="1:5">
      <c r="A13" s="4">
        <v>11</v>
      </c>
      <c r="B13" s="4" t="s">
        <v>6</v>
      </c>
      <c r="C13" s="4" t="str">
        <f>"27009001011"</f>
        <v>27009001011</v>
      </c>
      <c r="D13" s="5" t="s">
        <v>17</v>
      </c>
      <c r="E13" s="4" t="str">
        <f>"250172602201"</f>
        <v>250172602201</v>
      </c>
    </row>
    <row r="14" ht="28" customHeight="1" spans="1:5">
      <c r="A14" s="4">
        <v>12</v>
      </c>
      <c r="B14" s="4" t="s">
        <v>6</v>
      </c>
      <c r="C14" s="4" t="str">
        <f>"27010001011"</f>
        <v>27010001011</v>
      </c>
      <c r="D14" s="5" t="s">
        <v>18</v>
      </c>
      <c r="E14" s="4" t="str">
        <f>"250172601201"</f>
        <v>250172601201</v>
      </c>
    </row>
    <row r="15" ht="28" customHeight="1" spans="1:5">
      <c r="A15" s="4">
        <v>13</v>
      </c>
      <c r="B15" s="4" t="s">
        <v>6</v>
      </c>
      <c r="C15" s="4" t="str">
        <f>"27011001011"</f>
        <v>27011001011</v>
      </c>
      <c r="D15" s="5" t="s">
        <v>19</v>
      </c>
      <c r="E15" s="4" t="str">
        <f>"250172602722"</f>
        <v>250172602722</v>
      </c>
    </row>
    <row r="16" ht="28" customHeight="1" spans="1:5">
      <c r="A16" s="4">
        <v>14</v>
      </c>
      <c r="B16" s="4" t="s">
        <v>6</v>
      </c>
      <c r="C16" s="4" t="str">
        <f>"27012001011"</f>
        <v>27012001011</v>
      </c>
      <c r="D16" s="5" t="s">
        <v>20</v>
      </c>
      <c r="E16" s="4" t="str">
        <f>"250172500925"</f>
        <v>250172500925</v>
      </c>
    </row>
    <row r="17" ht="28" customHeight="1" spans="1:5">
      <c r="A17" s="4">
        <v>15</v>
      </c>
      <c r="B17" s="4" t="s">
        <v>6</v>
      </c>
      <c r="C17" s="4" t="str">
        <f>"27012001011"</f>
        <v>27012001011</v>
      </c>
      <c r="D17" s="5" t="s">
        <v>21</v>
      </c>
      <c r="E17" s="4" t="str">
        <f>"250172602010"</f>
        <v>250172602010</v>
      </c>
    </row>
    <row r="18" ht="28" customHeight="1" spans="1:5">
      <c r="A18" s="4">
        <v>16</v>
      </c>
      <c r="B18" s="4" t="s">
        <v>6</v>
      </c>
      <c r="C18" s="4" t="str">
        <f>"27013001011"</f>
        <v>27013001011</v>
      </c>
      <c r="D18" s="5" t="s">
        <v>22</v>
      </c>
      <c r="E18" s="4" t="str">
        <f>"250172505629"</f>
        <v>250172505629</v>
      </c>
    </row>
    <row r="19" ht="28" customHeight="1" spans="1:5">
      <c r="A19" s="4">
        <v>17</v>
      </c>
      <c r="B19" s="4" t="s">
        <v>6</v>
      </c>
      <c r="C19" s="4" t="str">
        <f>"27014001011"</f>
        <v>27014001011</v>
      </c>
      <c r="D19" s="5" t="s">
        <v>23</v>
      </c>
      <c r="E19" s="4" t="str">
        <f>"250172602521"</f>
        <v>250172602521</v>
      </c>
    </row>
    <row r="20" ht="28" customHeight="1" spans="1:5">
      <c r="A20" s="4">
        <v>18</v>
      </c>
      <c r="B20" s="4" t="s">
        <v>6</v>
      </c>
      <c r="C20" s="4" t="str">
        <f>"27014001021"</f>
        <v>27014001021</v>
      </c>
      <c r="D20" s="5" t="s">
        <v>24</v>
      </c>
      <c r="E20" s="4" t="str">
        <f>"250172503412"</f>
        <v>250172503412</v>
      </c>
    </row>
    <row r="21" ht="28" customHeight="1" spans="1:5">
      <c r="A21" s="4">
        <v>19</v>
      </c>
      <c r="B21" s="4" t="s">
        <v>6</v>
      </c>
      <c r="C21" s="4" t="str">
        <f>"27015001011"</f>
        <v>27015001011</v>
      </c>
      <c r="D21" s="5" t="s">
        <v>25</v>
      </c>
      <c r="E21" s="4" t="str">
        <f>"250172502407"</f>
        <v>250172502407</v>
      </c>
    </row>
    <row r="22" ht="28" customHeight="1" spans="1:5">
      <c r="A22" s="4">
        <v>20</v>
      </c>
      <c r="B22" s="4" t="s">
        <v>6</v>
      </c>
      <c r="C22" s="4" t="str">
        <f>"27015001011"</f>
        <v>27015001011</v>
      </c>
      <c r="D22" s="5" t="s">
        <v>26</v>
      </c>
      <c r="E22" s="4" t="str">
        <f>"250172603009"</f>
        <v>250172603009</v>
      </c>
    </row>
    <row r="23" ht="28" customHeight="1" spans="1:5">
      <c r="A23" s="4">
        <v>21</v>
      </c>
      <c r="B23" s="4" t="s">
        <v>6</v>
      </c>
      <c r="C23" s="4" t="str">
        <f>"27016001011"</f>
        <v>27016001011</v>
      </c>
      <c r="D23" s="5" t="s">
        <v>27</v>
      </c>
      <c r="E23" s="4" t="str">
        <f>"250172603923"</f>
        <v>250172603923</v>
      </c>
    </row>
    <row r="24" ht="28" customHeight="1" spans="1:5">
      <c r="A24" s="4">
        <v>22</v>
      </c>
      <c r="B24" s="4" t="s">
        <v>6</v>
      </c>
      <c r="C24" s="4" t="str">
        <f>"27017001011"</f>
        <v>27017001011</v>
      </c>
      <c r="D24" s="5" t="s">
        <v>28</v>
      </c>
      <c r="E24" s="4" t="str">
        <f>"250172503602"</f>
        <v>250172503602</v>
      </c>
    </row>
    <row r="25" ht="28" customHeight="1" spans="1:5">
      <c r="A25" s="4">
        <v>23</v>
      </c>
      <c r="B25" s="6" t="s">
        <v>6</v>
      </c>
      <c r="C25" s="6" t="str">
        <f>"27018001011"</f>
        <v>27018001011</v>
      </c>
      <c r="D25" s="7" t="s">
        <v>29</v>
      </c>
      <c r="E25" s="6" t="str">
        <f>"250172601321"</f>
        <v>250172601321</v>
      </c>
    </row>
    <row r="26" ht="28" customHeight="1" spans="1:5">
      <c r="A26" s="4">
        <v>24</v>
      </c>
      <c r="B26" s="4" t="s">
        <v>6</v>
      </c>
      <c r="C26" s="4" t="str">
        <f>"27019001011"</f>
        <v>27019001011</v>
      </c>
      <c r="D26" s="5" t="s">
        <v>30</v>
      </c>
      <c r="E26" s="4" t="str">
        <f>"250172503707"</f>
        <v>250172503707</v>
      </c>
    </row>
    <row r="27" ht="28" customHeight="1" spans="1:5">
      <c r="A27" s="4">
        <v>25</v>
      </c>
      <c r="B27" s="4" t="s">
        <v>6</v>
      </c>
      <c r="C27" s="4" t="str">
        <f>"27019001021"</f>
        <v>27019001021</v>
      </c>
      <c r="D27" s="5" t="s">
        <v>31</v>
      </c>
      <c r="E27" s="4" t="str">
        <f>"250172505528"</f>
        <v>250172505528</v>
      </c>
    </row>
    <row r="28" ht="28" customHeight="1" spans="1:5">
      <c r="A28" s="4">
        <v>26</v>
      </c>
      <c r="B28" s="4" t="s">
        <v>6</v>
      </c>
      <c r="C28" s="4" t="str">
        <f>"27019001031"</f>
        <v>27019001031</v>
      </c>
      <c r="D28" s="5" t="s">
        <v>32</v>
      </c>
      <c r="E28" s="4" t="str">
        <f>"250172503613"</f>
        <v>250172503613</v>
      </c>
    </row>
    <row r="29" ht="28" customHeight="1" spans="1:5">
      <c r="A29" s="4">
        <v>27</v>
      </c>
      <c r="B29" s="4" t="s">
        <v>6</v>
      </c>
      <c r="C29" s="4" t="str">
        <f>"27020001011"</f>
        <v>27020001011</v>
      </c>
      <c r="D29" s="5" t="s">
        <v>33</v>
      </c>
      <c r="E29" s="4" t="str">
        <f>"250172501314"</f>
        <v>250172501314</v>
      </c>
    </row>
    <row r="30" ht="28" customHeight="1" spans="1:5">
      <c r="A30" s="4">
        <v>28</v>
      </c>
      <c r="B30" s="4" t="s">
        <v>6</v>
      </c>
      <c r="C30" s="4" t="str">
        <f>"27021001011"</f>
        <v>27021001011</v>
      </c>
      <c r="D30" s="5" t="s">
        <v>34</v>
      </c>
      <c r="E30" s="4" t="str">
        <f>"250172505313"</f>
        <v>250172505313</v>
      </c>
    </row>
    <row r="31" ht="28" customHeight="1" spans="1:5">
      <c r="A31" s="4">
        <v>29</v>
      </c>
      <c r="B31" s="4" t="s">
        <v>6</v>
      </c>
      <c r="C31" s="4" t="str">
        <f>"27021001021"</f>
        <v>27021001021</v>
      </c>
      <c r="D31" s="5" t="s">
        <v>35</v>
      </c>
      <c r="E31" s="4" t="str">
        <f>"250172500908"</f>
        <v>250172500908</v>
      </c>
    </row>
    <row r="32" ht="28" customHeight="1" spans="1:5">
      <c r="A32" s="4">
        <v>30</v>
      </c>
      <c r="B32" s="4" t="s">
        <v>6</v>
      </c>
      <c r="C32" s="4" t="str">
        <f>"27021002011"</f>
        <v>27021002011</v>
      </c>
      <c r="D32" s="5" t="s">
        <v>36</v>
      </c>
      <c r="E32" s="4" t="str">
        <f>"250172502011"</f>
        <v>250172502011</v>
      </c>
    </row>
    <row r="33" ht="28" customHeight="1" spans="1:5">
      <c r="A33" s="4">
        <v>31</v>
      </c>
      <c r="B33" s="4" t="s">
        <v>6</v>
      </c>
      <c r="C33" s="4" t="str">
        <f>"27021002011"</f>
        <v>27021002011</v>
      </c>
      <c r="D33" s="5" t="s">
        <v>37</v>
      </c>
      <c r="E33" s="4" t="str">
        <f>"250172502626"</f>
        <v>250172502626</v>
      </c>
    </row>
    <row r="34" ht="28" customHeight="1" spans="1:5">
      <c r="A34" s="4">
        <v>32</v>
      </c>
      <c r="B34" s="4" t="s">
        <v>6</v>
      </c>
      <c r="C34" s="4" t="str">
        <f>"27021002021"</f>
        <v>27021002021</v>
      </c>
      <c r="D34" s="5" t="s">
        <v>38</v>
      </c>
      <c r="E34" s="4" t="str">
        <f>"250172602430"</f>
        <v>250172602430</v>
      </c>
    </row>
    <row r="35" ht="28" customHeight="1" spans="1:5">
      <c r="A35" s="4">
        <v>33</v>
      </c>
      <c r="B35" s="6" t="s">
        <v>6</v>
      </c>
      <c r="C35" s="6" t="str">
        <f>"27022001011"</f>
        <v>27022001011</v>
      </c>
      <c r="D35" s="7" t="s">
        <v>39</v>
      </c>
      <c r="E35" s="6" t="str">
        <f>"250172503211"</f>
        <v>250172503211</v>
      </c>
    </row>
    <row r="36" ht="28" customHeight="1" spans="1:5">
      <c r="A36" s="4">
        <v>34</v>
      </c>
      <c r="B36" s="4" t="s">
        <v>6</v>
      </c>
      <c r="C36" s="4" t="str">
        <f>"27023001011"</f>
        <v>27023001011</v>
      </c>
      <c r="D36" s="5" t="s">
        <v>40</v>
      </c>
      <c r="E36" s="4" t="str">
        <f>"250172504423"</f>
        <v>250172504423</v>
      </c>
    </row>
    <row r="37" ht="28" customHeight="1" spans="1:5">
      <c r="A37" s="4">
        <v>35</v>
      </c>
      <c r="B37" s="4" t="s">
        <v>6</v>
      </c>
      <c r="C37" s="4" t="str">
        <f>"27023002011"</f>
        <v>27023002011</v>
      </c>
      <c r="D37" s="5" t="s">
        <v>41</v>
      </c>
      <c r="E37" s="4" t="str">
        <f>"250172603823"</f>
        <v>250172603823</v>
      </c>
    </row>
    <row r="38" ht="28" customHeight="1" spans="1:5">
      <c r="A38" s="4">
        <v>36</v>
      </c>
      <c r="B38" s="4" t="s">
        <v>6</v>
      </c>
      <c r="C38" s="4" t="str">
        <f>"27024001011"</f>
        <v>27024001011</v>
      </c>
      <c r="D38" s="5" t="s">
        <v>42</v>
      </c>
      <c r="E38" s="4" t="str">
        <f>"250172604119"</f>
        <v>250172604119</v>
      </c>
    </row>
    <row r="39" ht="28" customHeight="1" spans="1:5">
      <c r="A39" s="4">
        <v>37</v>
      </c>
      <c r="B39" s="4" t="s">
        <v>6</v>
      </c>
      <c r="C39" s="4" t="str">
        <f>"27025001011"</f>
        <v>27025001011</v>
      </c>
      <c r="D39" s="5" t="s">
        <v>43</v>
      </c>
      <c r="E39" s="4" t="str">
        <f>"250172504522"</f>
        <v>250172504522</v>
      </c>
    </row>
    <row r="40" ht="28" customHeight="1" spans="1:5">
      <c r="A40" s="4">
        <v>38</v>
      </c>
      <c r="B40" s="4" t="s">
        <v>6</v>
      </c>
      <c r="C40" s="4" t="str">
        <f>"27026001011"</f>
        <v>27026001011</v>
      </c>
      <c r="D40" s="5" t="s">
        <v>44</v>
      </c>
      <c r="E40" s="4" t="str">
        <f>"250172500324"</f>
        <v>250172500324</v>
      </c>
    </row>
    <row r="41" ht="28" customHeight="1" spans="1:5">
      <c r="A41" s="4">
        <v>39</v>
      </c>
      <c r="B41" s="4" t="s">
        <v>6</v>
      </c>
      <c r="C41" s="4" t="str">
        <f>"27027001011"</f>
        <v>27027001011</v>
      </c>
      <c r="D41" s="5" t="s">
        <v>45</v>
      </c>
      <c r="E41" s="4" t="str">
        <f>"250172503616"</f>
        <v>250172503616</v>
      </c>
    </row>
    <row r="42" ht="28" customHeight="1" spans="1:5">
      <c r="A42" s="4">
        <v>40</v>
      </c>
      <c r="B42" s="4" t="s">
        <v>6</v>
      </c>
      <c r="C42" s="4" t="str">
        <f>"27028001011"</f>
        <v>27028001011</v>
      </c>
      <c r="D42" s="5" t="s">
        <v>46</v>
      </c>
      <c r="E42" s="4" t="str">
        <f>"250172504822"</f>
        <v>250172504822</v>
      </c>
    </row>
    <row r="43" ht="28" customHeight="1" spans="1:5">
      <c r="A43" s="4">
        <v>41</v>
      </c>
      <c r="B43" s="4" t="s">
        <v>6</v>
      </c>
      <c r="C43" s="4" t="str">
        <f>"27029001011"</f>
        <v>27029001011</v>
      </c>
      <c r="D43" s="5" t="s">
        <v>47</v>
      </c>
      <c r="E43" s="4" t="str">
        <f>"250172502007"</f>
        <v>250172502007</v>
      </c>
    </row>
    <row r="44" ht="28" customHeight="1" spans="1:5">
      <c r="A44" s="4">
        <v>42</v>
      </c>
      <c r="B44" s="4" t="s">
        <v>6</v>
      </c>
      <c r="C44" s="4" t="str">
        <f>"27029001021"</f>
        <v>27029001021</v>
      </c>
      <c r="D44" s="5" t="s">
        <v>48</v>
      </c>
      <c r="E44" s="4" t="str">
        <f>"250172501705"</f>
        <v>250172501705</v>
      </c>
    </row>
    <row r="45" ht="28" customHeight="1" spans="1:5">
      <c r="A45" s="4">
        <v>43</v>
      </c>
      <c r="B45" s="4" t="s">
        <v>6</v>
      </c>
      <c r="C45" s="4" t="str">
        <f>"27030001011"</f>
        <v>27030001011</v>
      </c>
      <c r="D45" s="5" t="s">
        <v>49</v>
      </c>
      <c r="E45" s="4" t="str">
        <f>"250172502624"</f>
        <v>250172502624</v>
      </c>
    </row>
    <row r="46" ht="28" customHeight="1" spans="1:5">
      <c r="A46" s="4">
        <v>44</v>
      </c>
      <c r="B46" s="4" t="s">
        <v>6</v>
      </c>
      <c r="C46" s="4" t="str">
        <f>"27031001011"</f>
        <v>27031001011</v>
      </c>
      <c r="D46" s="5" t="s">
        <v>50</v>
      </c>
      <c r="E46" s="4" t="str">
        <f>"250172604706"</f>
        <v>250172604706</v>
      </c>
    </row>
    <row r="47" ht="28" customHeight="1" spans="1:5">
      <c r="A47" s="4">
        <v>45</v>
      </c>
      <c r="B47" s="4" t="s">
        <v>6</v>
      </c>
      <c r="C47" s="4" t="str">
        <f>"27032001011"</f>
        <v>27032001011</v>
      </c>
      <c r="D47" s="5" t="s">
        <v>51</v>
      </c>
      <c r="E47" s="4" t="str">
        <f>"250172500211"</f>
        <v>250172500211</v>
      </c>
    </row>
    <row r="48" ht="28" customHeight="1" spans="1:5">
      <c r="A48" s="4">
        <v>46</v>
      </c>
      <c r="B48" s="4" t="s">
        <v>6</v>
      </c>
      <c r="C48" s="4" t="str">
        <f>"27033001011"</f>
        <v>27033001011</v>
      </c>
      <c r="D48" s="5" t="s">
        <v>52</v>
      </c>
      <c r="E48" s="4" t="str">
        <f>"250172503908"</f>
        <v>250172503908</v>
      </c>
    </row>
    <row r="49" ht="28" customHeight="1" spans="1:5">
      <c r="A49" s="4">
        <v>47</v>
      </c>
      <c r="B49" s="4" t="s">
        <v>6</v>
      </c>
      <c r="C49" s="4" t="str">
        <f>"27034001011"</f>
        <v>27034001011</v>
      </c>
      <c r="D49" s="5" t="s">
        <v>53</v>
      </c>
      <c r="E49" s="4" t="str">
        <f>"250172601418"</f>
        <v>250172601418</v>
      </c>
    </row>
    <row r="50" ht="28" customHeight="1" spans="1:5">
      <c r="A50" s="4">
        <v>48</v>
      </c>
      <c r="B50" s="4" t="s">
        <v>6</v>
      </c>
      <c r="C50" s="4" t="str">
        <f>"27035001011"</f>
        <v>27035001011</v>
      </c>
      <c r="D50" s="5" t="s">
        <v>54</v>
      </c>
      <c r="E50" s="4" t="str">
        <f>"250172605022"</f>
        <v>250172605022</v>
      </c>
    </row>
    <row r="51" ht="28" customHeight="1" spans="1:5">
      <c r="A51" s="4">
        <v>49</v>
      </c>
      <c r="B51" s="4" t="s">
        <v>6</v>
      </c>
      <c r="C51" s="4" t="str">
        <f>"27036001011"</f>
        <v>27036001011</v>
      </c>
      <c r="D51" s="5" t="s">
        <v>55</v>
      </c>
      <c r="E51" s="4" t="str">
        <f>"250172503508"</f>
        <v>250172503508</v>
      </c>
    </row>
    <row r="52" ht="28" customHeight="1" spans="1:5">
      <c r="A52" s="4">
        <v>50</v>
      </c>
      <c r="B52" s="4" t="s">
        <v>6</v>
      </c>
      <c r="C52" s="4" t="str">
        <f>"27037001011"</f>
        <v>27037001011</v>
      </c>
      <c r="D52" s="5" t="s">
        <v>56</v>
      </c>
      <c r="E52" s="4" t="str">
        <f>"250172600913"</f>
        <v>250172600913</v>
      </c>
    </row>
    <row r="53" ht="28" customHeight="1" spans="1:5">
      <c r="A53" s="4">
        <v>51</v>
      </c>
      <c r="B53" s="4" t="s">
        <v>6</v>
      </c>
      <c r="C53" s="4" t="str">
        <f>"27038001011"</f>
        <v>27038001011</v>
      </c>
      <c r="D53" s="5" t="s">
        <v>57</v>
      </c>
      <c r="E53" s="4" t="str">
        <f>"250172604019"</f>
        <v>250172604019</v>
      </c>
    </row>
    <row r="54" ht="28" customHeight="1" spans="1:5">
      <c r="A54" s="4">
        <v>52</v>
      </c>
      <c r="B54" s="4" t="s">
        <v>6</v>
      </c>
      <c r="C54" s="4" t="str">
        <f>"27039001011"</f>
        <v>27039001011</v>
      </c>
      <c r="D54" s="5" t="s">
        <v>58</v>
      </c>
      <c r="E54" s="4" t="str">
        <f>"250172604121"</f>
        <v>250172604121</v>
      </c>
    </row>
  </sheetData>
  <sortState ref="A3:H154">
    <sortCondition ref="C3:C154"/>
  </sortState>
  <mergeCells count="1">
    <mergeCell ref="A1:E1"/>
  </mergeCells>
  <printOptions horizontalCentered="1"/>
  <pageMargins left="0.700694444444445" right="0.700694444444445" top="0.751388888888889" bottom="0.751388888888889" header="0.298611111111111" footer="0.298611111111111"/>
  <pageSetup paperSize="9" scale="6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唐河县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牛向阳</cp:lastModifiedBy>
  <dcterms:created xsi:type="dcterms:W3CDTF">2025-08-05T08:57:00Z</dcterms:created>
  <dcterms:modified xsi:type="dcterms:W3CDTF">2025-08-30T10:34:36Z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0F014352CFC243758DE4D094ABD88FAF_13</vt:lpwstr>
  </property>
  <property fmtid="{D5CDD505-2E9C-101B-9397-08002B2CF9AE}" pid="4" name="KSOReadingLayout">
    <vt:bool>true</vt:bool>
  </property>
</Properties>
</file>